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рил_3 ВЭ формат РОССЕТИ " sheetId="1" state="visible" r:id="rId1"/>
    <sheet name="Прил_4 ВЭ формат РОССЕТИ " sheetId="2" state="visible" r:id="rId2"/>
  </sheets>
  <definedNames>
    <definedName name="_xlnm._FilterDatabase" localSheetId="0" hidden="1">'Прил_3 ВЭ формат РОССЕТИ '!$A$11:$O$434</definedName>
    <definedName name="_xlnm.Print_Area" localSheetId="0">'Прил_3 ВЭ формат РОССЕТИ '!$A$1:$F$436</definedName>
    <definedName name="_xlnm.Print_Area" localSheetId="1">'Прил_4 ВЭ формат РОССЕТИ '!$A$1:$I$45</definedName>
    <definedName name="_xlnm._FilterDatabase" localSheetId="0" hidden="1">'Прил_3 ВЭ формат РОССЕТИ '!$A$11:$O$434</definedName>
  </definedNames>
  <calcPr/>
</workbook>
</file>

<file path=xl/sharedStrings.xml><?xml version="1.0" encoding="utf-8"?>
<sst xmlns="http://schemas.openxmlformats.org/spreadsheetml/2006/main" count="912" uniqueCount="912">
  <si>
    <t xml:space="preserve">Приложение № 3 </t>
  </si>
  <si>
    <t xml:space="preserve">к приказу ПАО "Россети Юг"</t>
  </si>
  <si>
    <t xml:space="preserve">от "_____" _______ 2026 г. № _______</t>
  </si>
  <si>
    <t>УТВЕРЖДЕН</t>
  </si>
  <si>
    <t xml:space="preserve">приказом ПАО "Россети Юг"</t>
  </si>
  <si>
    <t xml:space="preserve">филиала ПАО "Россети Юг" - "Волгоградэнерго"</t>
  </si>
  <si>
    <t>№№</t>
  </si>
  <si>
    <t>Услуги</t>
  </si>
  <si>
    <t>Ед.изм.</t>
  </si>
  <si>
    <t xml:space="preserve">Цена с 01.07.2026, руб.</t>
  </si>
  <si>
    <t xml:space="preserve">без НДС</t>
  </si>
  <si>
    <t xml:space="preserve">НДС, 22%</t>
  </si>
  <si>
    <t xml:space="preserve">с НДС</t>
  </si>
  <si>
    <t xml:space="preserve">ПРОЧАЯ ДЕЯТЕЛЬНОСТЬ</t>
  </si>
  <si>
    <t>1.</t>
  </si>
  <si>
    <t>Аренда</t>
  </si>
  <si>
    <t>1.1.</t>
  </si>
  <si>
    <t xml:space="preserve">Аренда зданий, помещений, сооружений, кроме объектов электросетевого хозяйства</t>
  </si>
  <si>
    <t xml:space="preserve">Стоимость услуги определяется индивидуально по каждому объекту аренды</t>
  </si>
  <si>
    <t>1.2.</t>
  </si>
  <si>
    <t xml:space="preserve">Аренда объектов электросетевого хозяйства </t>
  </si>
  <si>
    <t>1.3.</t>
  </si>
  <si>
    <t xml:space="preserve">Аренда земли</t>
  </si>
  <si>
    <t>1.4.</t>
  </si>
  <si>
    <t xml:space="preserve">Аренда транспортных средств</t>
  </si>
  <si>
    <t>1.5.</t>
  </si>
  <si>
    <t xml:space="preserve">Услуги по размещению оборудования на электросетевых объектах</t>
  </si>
  <si>
    <t>1.5.1.</t>
  </si>
  <si>
    <t xml:space="preserve">Услуги по размещению телекоммуникационного оборудования связи, в том числе волоконно-оптических линий связи</t>
  </si>
  <si>
    <t>1.5.1.1</t>
  </si>
  <si>
    <t xml:space="preserve">Услуги по размещению телекоммуникационного оборудования связи</t>
  </si>
  <si>
    <t xml:space="preserve">Стоимость услуги определяется индивидуально в зависимости от условий размещения оборудования</t>
  </si>
  <si>
    <t>1.5.1.2.</t>
  </si>
  <si>
    <t xml:space="preserve">Предоставление доступа сторонним лицам к ВЛ для размещения ВОЛС в случае использования ОКСН</t>
  </si>
  <si>
    <t>1.5.1.2.1</t>
  </si>
  <si>
    <t xml:space="preserve">ВЛ 0,4 кВ</t>
  </si>
  <si>
    <t xml:space="preserve">1 опора/месяц</t>
  </si>
  <si>
    <t>1.5.1.2.2</t>
  </si>
  <si>
    <t xml:space="preserve">ВЛ 6-20 кВ</t>
  </si>
  <si>
    <t>1.5.1.2.3</t>
  </si>
  <si>
    <t xml:space="preserve">ВЛ 35 кВ</t>
  </si>
  <si>
    <t>1.5.1.2.4</t>
  </si>
  <si>
    <t xml:space="preserve">ВЛ 110 кВ</t>
  </si>
  <si>
    <t>1.5.1.3.</t>
  </si>
  <si>
    <t xml:space="preserve">Предоставление доступа сторонним лицам к ВЛ для размещения ВОЛС в случае использования ОКГТ</t>
  </si>
  <si>
    <t>1.5.1.3.1</t>
  </si>
  <si>
    <t>1.5.1.3.2</t>
  </si>
  <si>
    <t>1.5.2.</t>
  </si>
  <si>
    <t xml:space="preserve">Услуги по размещению наружного освещения</t>
  </si>
  <si>
    <t>1.5.3.</t>
  </si>
  <si>
    <t xml:space="preserve">Услуги по размещению на электросетевых объектах прочих конструкций и оборудования</t>
  </si>
  <si>
    <t xml:space="preserve">Стоимость услуги определяется индивидуально в зависимости от условий размещения конструкций и оборудования</t>
  </si>
  <si>
    <t>1.6.</t>
  </si>
  <si>
    <t xml:space="preserve">Услуги по размещению наружной рекламы и информации</t>
  </si>
  <si>
    <t xml:space="preserve">Стоимость услуги определяется индивидуально в зависимости от условий размещения наружной рекламы и информации</t>
  </si>
  <si>
    <t>1.7.</t>
  </si>
  <si>
    <t xml:space="preserve">Аренда прочего имущества</t>
  </si>
  <si>
    <t>2.</t>
  </si>
  <si>
    <t xml:space="preserve">Услуги по техническому и ремонтно-эксплуатационному обслуживанию</t>
  </si>
  <si>
    <t>2.1.</t>
  </si>
  <si>
    <t xml:space="preserve">Оперативно-техническое обслуживание электросетевых объектов потребителя </t>
  </si>
  <si>
    <t xml:space="preserve">Стоимость услуги определяется индивидуально  в зависимости от объема работ</t>
  </si>
  <si>
    <t>2.2.</t>
  </si>
  <si>
    <t xml:space="preserve">Оперативно-техническое обслуживание сетей наружного освещения</t>
  </si>
  <si>
    <t>2.3.</t>
  </si>
  <si>
    <t xml:space="preserve">Ремонтно-эксплуатационное обслуживание электросетевых объектов потребителя</t>
  </si>
  <si>
    <t>2.4.</t>
  </si>
  <si>
    <t xml:space="preserve">Ремонтно-эксплуатационное обслуживание сетей наружного освещения</t>
  </si>
  <si>
    <t>2.5.</t>
  </si>
  <si>
    <r>
      <t xml:space="preserve">Испытание и диагностика электрооборудования, защитных средств и приборов</t>
    </r>
    <r>
      <rPr>
        <sz val="12"/>
        <rFont val="Calibri"/>
      </rPr>
      <t>¹</t>
    </r>
  </si>
  <si>
    <t>2.5.1.</t>
  </si>
  <si>
    <t xml:space="preserve">Испытание диэлектрических защитных средств из резины (перчатки, боты, галоши)</t>
  </si>
  <si>
    <t xml:space="preserve">1 шт.</t>
  </si>
  <si>
    <t>2.5.2.</t>
  </si>
  <si>
    <t xml:space="preserve">Испытание слесарно-монтажного инструмента с изолирующими рукоятками</t>
  </si>
  <si>
    <t>2.5.3.</t>
  </si>
  <si>
    <t xml:space="preserve">Испытание указателей напряжения 6-10 кВ</t>
  </si>
  <si>
    <t>2.5.4.</t>
  </si>
  <si>
    <t xml:space="preserve">Испытание указателя напряжения 110 кВ</t>
  </si>
  <si>
    <t>2.5.5.</t>
  </si>
  <si>
    <t xml:space="preserve">Испытание указателя напряжения до 1000 В включительно</t>
  </si>
  <si>
    <t>2.5.6.</t>
  </si>
  <si>
    <t xml:space="preserve">Испытание штанги изолирующей 110 кВ</t>
  </si>
  <si>
    <t>2.5.7.</t>
  </si>
  <si>
    <t xml:space="preserve">Испытание штанги изолирующей до 35 кВ</t>
  </si>
  <si>
    <t>2.5.8.</t>
  </si>
  <si>
    <t xml:space="preserve">Испытание и измерение трансформатора ТМ(ТМГ)-25кВА (при проведении кап. ремонта)</t>
  </si>
  <si>
    <t>2.5.9.</t>
  </si>
  <si>
    <t xml:space="preserve">Измерение полного сопротивления петли "фаза-нуль"</t>
  </si>
  <si>
    <t>2.5.10.</t>
  </si>
  <si>
    <t xml:space="preserve">Испытание вентильных разрядников 10 кВ</t>
  </si>
  <si>
    <t>2.5.11.</t>
  </si>
  <si>
    <t xml:space="preserve">Испытание разъединителей до 20 кВ</t>
  </si>
  <si>
    <t>2.5.12.</t>
  </si>
  <si>
    <t xml:space="preserve">Испытание комплектных распределительных устройств внутренней и наружной установки</t>
  </si>
  <si>
    <t>2.5.13.</t>
  </si>
  <si>
    <t xml:space="preserve">Испытание измерительных трансформаторов тока до 10 кВ (межремонтные испытания)</t>
  </si>
  <si>
    <t>2.5.14.</t>
  </si>
  <si>
    <t xml:space="preserve">Испытание измерительных трансформаторов тока до 10 кВ (испытания при кап. ремонте)</t>
  </si>
  <si>
    <t>2.5.15.</t>
  </si>
  <si>
    <t xml:space="preserve">Испытание измерительных трехфазных трансформаторов напряжения до 10 кВ</t>
  </si>
  <si>
    <t>2.5.16.</t>
  </si>
  <si>
    <t xml:space="preserve">Испытание измерительных однофазных трансформаторов напряжения до 10 кВ</t>
  </si>
  <si>
    <t>2.5.17.</t>
  </si>
  <si>
    <t xml:space="preserve">Испытание силовых трехфазных двухобмоточных трансформаторов 3-20 кВ (испытания при кап. ремонте) </t>
  </si>
  <si>
    <t>2.5.18.</t>
  </si>
  <si>
    <t xml:space="preserve">Испытание силовых трехфазных двухобмоточных трансформаторов 3-20 кВ (межремонтные испытания) </t>
  </si>
  <si>
    <t>2.5.19.</t>
  </si>
  <si>
    <t xml:space="preserve">Испытание силовых кабельных линий напряжением до 1 кВ</t>
  </si>
  <si>
    <t>2.5.20.</t>
  </si>
  <si>
    <t xml:space="preserve">Испытание понижающих трансформаторов безопасности</t>
  </si>
  <si>
    <t>2.5.21.</t>
  </si>
  <si>
    <t xml:space="preserve">Испытание монтерских когтей, лазов, поясов, лестниц</t>
  </si>
  <si>
    <t>2.5.22.</t>
  </si>
  <si>
    <t xml:space="preserve">Испытание электроизмерительных клещей 2-10 кВ</t>
  </si>
  <si>
    <t>2.5.23.</t>
  </si>
  <si>
    <t xml:space="preserve">Испытание изолирующих клещей до 1000 В.</t>
  </si>
  <si>
    <t>2.5.24.</t>
  </si>
  <si>
    <t xml:space="preserve">Испытание комплекта указателя высокого напряжения 2-10 кВ для фазировки</t>
  </si>
  <si>
    <t>2.5.25.</t>
  </si>
  <si>
    <t xml:space="preserve">Измерение контура заземления подстанции 6-35 кВ</t>
  </si>
  <si>
    <t>2.5.26.</t>
  </si>
  <si>
    <t xml:space="preserve">Проверка цепей заземления оборудования (на 100 точек)</t>
  </si>
  <si>
    <t>2.5.27.</t>
  </si>
  <si>
    <t xml:space="preserve">Визуальный осмотр заземляющего устройства (на 100 заземляющих устройств)</t>
  </si>
  <si>
    <t>2.5.28.</t>
  </si>
  <si>
    <t xml:space="preserve">Определение удельного сопротивления грунта</t>
  </si>
  <si>
    <t>2.5.29.</t>
  </si>
  <si>
    <t xml:space="preserve">Испытание и измерение сопротивления обмоток электродвигателя до и свыше 1000 В, мощностью до 100 кВт</t>
  </si>
  <si>
    <t>2.5.30.</t>
  </si>
  <si>
    <t xml:space="preserve">Измерение сопротивления изоляции цепей освещения, оборудования 0,4 кВ (на 10 измерений)</t>
  </si>
  <si>
    <t>2.5.31.</t>
  </si>
  <si>
    <t xml:space="preserve">Прогрузка автоматического выключателя до 1000 В (проверка токов срабатывания)</t>
  </si>
  <si>
    <t>2.5.32.</t>
  </si>
  <si>
    <t xml:space="preserve">Проверка устройства защитного отключения (1 проверка)</t>
  </si>
  <si>
    <t>2.5.33.</t>
  </si>
  <si>
    <t xml:space="preserve">Испытание повышенным напряжением и измерение сопротивления изоляции проходных изоляторов 6-110 кВ</t>
  </si>
  <si>
    <t>2.5.34.</t>
  </si>
  <si>
    <t xml:space="preserve">Испытание повышенным напряжением и измерение сопротивления изоляции, сопротивление токоведущего контура выключателя 6-110 кВ</t>
  </si>
  <si>
    <t>2.5.35.</t>
  </si>
  <si>
    <t xml:space="preserve">Испытание повышенным напряжением и измерение сопротивления изоляции, сопротивление токоведущего контура разъединителя 6-110 кВ</t>
  </si>
  <si>
    <t>2.5.36.</t>
  </si>
  <si>
    <t xml:space="preserve">Проверка токопроводимости и измерение сопротивления изоляции ОПН 6-110 кВ (1шт.)</t>
  </si>
  <si>
    <t>2.5.37.</t>
  </si>
  <si>
    <t xml:space="preserve">Испытания кабельной линии 6-10 кВ (1 испытание)</t>
  </si>
  <si>
    <t>2.5.38.</t>
  </si>
  <si>
    <t xml:space="preserve">Тепловизионное обследование контактых соединений трансформатора тока 220 кВ</t>
  </si>
  <si>
    <t>2.5.39.</t>
  </si>
  <si>
    <t xml:space="preserve">Тепловизионное обследование контактых соединений трансформатора тока 110 кВ</t>
  </si>
  <si>
    <t>2.5.40.</t>
  </si>
  <si>
    <t xml:space="preserve">Тепловизионное обследование контактых соединений трансформатора тока 35 кВ</t>
  </si>
  <si>
    <t>2.5.41.</t>
  </si>
  <si>
    <t xml:space="preserve">Тепловизионное обследование контактых соединений силового трансформатора 110 кВ трехфазного</t>
  </si>
  <si>
    <t>2.5.42.</t>
  </si>
  <si>
    <t xml:space="preserve">Тепловизионное обследование контактых соединений трансформатора напряжения 220 кВ </t>
  </si>
  <si>
    <t>2.5.43.</t>
  </si>
  <si>
    <t xml:space="preserve">Тепловизионное обследование контактых соединений трансформатора напряжения 110 кВ </t>
  </si>
  <si>
    <t>2.5.44.</t>
  </si>
  <si>
    <t xml:space="preserve">Тепловизионное обследование контактых соединений трансформатора напряжения 35 кВ </t>
  </si>
  <si>
    <t>2.5.45.</t>
  </si>
  <si>
    <t xml:space="preserve">Тепловизионное обследование контактых соединений разъединителя 220 кВ </t>
  </si>
  <si>
    <t>2.5.46.</t>
  </si>
  <si>
    <t xml:space="preserve">Тепловизионное обследование контактых соединений разъединителя 110 кВ </t>
  </si>
  <si>
    <t>2.5.47.</t>
  </si>
  <si>
    <t xml:space="preserve">Тепловизионное обследование контактых соединений разъединителя 35 кВ </t>
  </si>
  <si>
    <t>2.5.48.</t>
  </si>
  <si>
    <t xml:space="preserve">Тепловизионное обследование контактых соединений разрядника 220 кВ </t>
  </si>
  <si>
    <t>2.5.49.</t>
  </si>
  <si>
    <t xml:space="preserve">Тепловизионное обследование контактых соединений разрядника 110 кВ </t>
  </si>
  <si>
    <t>2.5.50.</t>
  </si>
  <si>
    <t xml:space="preserve">Тепловизионное обследование контактых соединений разрядника 35 кВ </t>
  </si>
  <si>
    <t>2.5.51.</t>
  </si>
  <si>
    <t xml:space="preserve">Тепловизионное обследование контактых соединений сборных и соединительных шин 35-220 кВ</t>
  </si>
  <si>
    <t>2.5.52.</t>
  </si>
  <si>
    <t xml:space="preserve">Тепловизионное обследование контактых соединений отделителя 220 кВ</t>
  </si>
  <si>
    <t>2.5.53.</t>
  </si>
  <si>
    <t xml:space="preserve">Тепловизионное обследование контактых соединений отделителя 110 кВ</t>
  </si>
  <si>
    <t>2.5.54.</t>
  </si>
  <si>
    <t xml:space="preserve">Определение места повреждения силовых кабельных линий 6-10 кВ</t>
  </si>
  <si>
    <t>2.5.55.</t>
  </si>
  <si>
    <t xml:space="preserve">Определение места повреждения силовой кабельной линии до 1 кВ</t>
  </si>
  <si>
    <t>2.5.56.</t>
  </si>
  <si>
    <t xml:space="preserve">Тепловизионное обследование контактых соединений ограничителя перенапряжений 220 кВ</t>
  </si>
  <si>
    <t>2.5.57.</t>
  </si>
  <si>
    <t xml:space="preserve">Тепловизионное обследование контактых соединений ограничителя перенапряжений 110 кВ</t>
  </si>
  <si>
    <t>2.5.58.</t>
  </si>
  <si>
    <t xml:space="preserve">Тепловизионное обследование контактых соединений ограничителя перенапряжений 35 кВ</t>
  </si>
  <si>
    <t>2.5.59.</t>
  </si>
  <si>
    <t xml:space="preserve">Тепловизионное обследование контактых соединений масляного выключателя 220 кВ</t>
  </si>
  <si>
    <t>2.5.60.</t>
  </si>
  <si>
    <t xml:space="preserve">Тепловизионное обследование контактых соединений масляного выключателя 110 кВ</t>
  </si>
  <si>
    <t>2.5.61.</t>
  </si>
  <si>
    <t xml:space="preserve">Тепловизионное обследование контактых соединений масляного выключателя 35 кВ</t>
  </si>
  <si>
    <t>2.5.62.</t>
  </si>
  <si>
    <t xml:space="preserve">Тепловизионное обследование контактых соединений масляного выключателя 6-10 кВ</t>
  </si>
  <si>
    <t>2.5.63.</t>
  </si>
  <si>
    <t xml:space="preserve">Тепловизионное обследование контактых соединений выключателя элегазового 220 кВ</t>
  </si>
  <si>
    <t>2.5.64.</t>
  </si>
  <si>
    <t xml:space="preserve">Тепловизионное обследование контактых соединений выключателя элегазового 110 кВ</t>
  </si>
  <si>
    <t>2.5.65.</t>
  </si>
  <si>
    <t xml:space="preserve">Тепловизионное обследование контактых соединений выключателя элегазового 35 кВ</t>
  </si>
  <si>
    <t>2.5.66.</t>
  </si>
  <si>
    <t xml:space="preserve">Тепловизионное обследование контактых соединений вакуумного выключателя 35 кВ</t>
  </si>
  <si>
    <t>2.5.67.</t>
  </si>
  <si>
    <t xml:space="preserve">Тепловизионное обследование контактых соединений вакуумного выключателя 6-10 кВ</t>
  </si>
  <si>
    <t>2.5.68.</t>
  </si>
  <si>
    <t xml:space="preserve">Тепловизионное обследование контактых соединений автотрансформатора 220 кВ</t>
  </si>
  <si>
    <t>2.5.69.</t>
  </si>
  <si>
    <t xml:space="preserve">Испытания кабельной линии 6-10 кВ с изоляцией из сшитого полиэтилена (1 КЛ)</t>
  </si>
  <si>
    <t>2.6.</t>
  </si>
  <si>
    <t xml:space="preserve">Прочие услуги по техническому и ремонтно-эксплуатационному обслуживанию, диагностике и испытанию </t>
  </si>
  <si>
    <t>2.6.1</t>
  </si>
  <si>
    <t xml:space="preserve">Химический анализ трансформаторного масла и других веществ</t>
  </si>
  <si>
    <t>2.6.1.1.</t>
  </si>
  <si>
    <t xml:space="preserve">Хроматографический анализ газов растворенных в трансформаторном масле</t>
  </si>
  <si>
    <t>2.6.1.2.</t>
  </si>
  <si>
    <t xml:space="preserve">Сокращенный химический анализ трансформаторного масла</t>
  </si>
  <si>
    <t>2.6.1.3.</t>
  </si>
  <si>
    <t xml:space="preserve">Определение пробивного напряжения трансформаторного масла</t>
  </si>
  <si>
    <t>2.6.1.4.</t>
  </si>
  <si>
    <t xml:space="preserve">Определение кислотного числа трансформаторного масла</t>
  </si>
  <si>
    <t>2.6.1.5.</t>
  </si>
  <si>
    <t xml:space="preserve">Определение температуры вспышки в закрытом тигле трансформаторного  масла</t>
  </si>
  <si>
    <t>2.6.1.6.</t>
  </si>
  <si>
    <t xml:space="preserve">Определение влагосодержания трансформаторного масла</t>
  </si>
  <si>
    <t>2.6.1.7.</t>
  </si>
  <si>
    <t xml:space="preserve">Определение содержания механических примесей (класса промышленной чистоты) трансформаторного масла</t>
  </si>
  <si>
    <t>2.6.1.8.</t>
  </si>
  <si>
    <t xml:space="preserve">Определение содержания водорастворимых кислот и щелочей (рН водной вытяжки) трансформаторного масла</t>
  </si>
  <si>
    <t>2.6.1.9.</t>
  </si>
  <si>
    <t xml:space="preserve">Определение тангенса угла диэлектрических потерь (при 90°С) трансформаторного масла</t>
  </si>
  <si>
    <t>2.6.1.10.</t>
  </si>
  <si>
    <t xml:space="preserve">Определение массовой доли фурановых производных в трансформаторном масле</t>
  </si>
  <si>
    <t>2.6.1.11.</t>
  </si>
  <si>
    <t xml:space="preserve">Определение содержания антиокислительной присадки "ионол" в трансформаторном масле</t>
  </si>
  <si>
    <t>3.</t>
  </si>
  <si>
    <t xml:space="preserve">Выполнение строительно-монтажных работ</t>
  </si>
  <si>
    <t>3.1.</t>
  </si>
  <si>
    <t xml:space="preserve">Переустройство электросетевых объектов Общества по инициативе третьих лиц (пакетная услуга)</t>
  </si>
  <si>
    <t>3.2.</t>
  </si>
  <si>
    <r>
      <t xml:space="preserve">Выполнение работ, отнесенных к компетенции заявителя, при осуществлении технологического присоединения («ТП под ключ», пакетная услуга)</t>
    </r>
    <r>
      <rPr>
        <b/>
        <sz val="12"/>
        <rFont val="Times New Roman"/>
      </rPr>
      <t>¹</t>
    </r>
  </si>
  <si>
    <t>3.2.1</t>
  </si>
  <si>
    <r>
      <t xml:space="preserve">ТП под ключ в однофазном исполнении без учета стоимости технологического присоединения и материалов
(пакет "Минимальный")</t>
    </r>
    <r>
      <rPr>
        <b/>
        <sz val="12"/>
        <rFont val="Times New Roman"/>
      </rPr>
      <t>¹</t>
    </r>
  </si>
  <si>
    <t>3.2.1.1</t>
  </si>
  <si>
    <t xml:space="preserve">Подведение СИП с использованием спец. техники (для 1-фазного ввода)</t>
  </si>
  <si>
    <t xml:space="preserve">1 ответвление</t>
  </si>
  <si>
    <t>3.2.2</t>
  </si>
  <si>
    <r>
      <t xml:space="preserve">ТП под ключ в трехфазном исполнении без учета стоимости технологического присоединения и материалов
(пакет "Минимальный")</t>
    </r>
    <r>
      <rPr>
        <b/>
        <sz val="12"/>
        <rFont val="Times New Roman"/>
      </rPr>
      <t>¹</t>
    </r>
  </si>
  <si>
    <t>3.2.2.1</t>
  </si>
  <si>
    <t xml:space="preserve">Подведение СИП с использованием спец. техники (для 3-фазного ввода)</t>
  </si>
  <si>
    <t>3.2.3</t>
  </si>
  <si>
    <t xml:space="preserve">ТП под ключ в однофазном исполнении без учета стоимости технологического присоединения и материалов
(пакет "Базовый")¹</t>
  </si>
  <si>
    <t>3.2.3.1</t>
  </si>
  <si>
    <t>3.2.3.2</t>
  </si>
  <si>
    <t xml:space="preserve">Монтаж щита</t>
  </si>
  <si>
    <t xml:space="preserve">1 щит</t>
  </si>
  <si>
    <t>3.2.3.3</t>
  </si>
  <si>
    <t xml:space="preserve">Установка автоматических выключателей (ввод)</t>
  </si>
  <si>
    <t xml:space="preserve">1 шт</t>
  </si>
  <si>
    <t>3.2.4</t>
  </si>
  <si>
    <r>
      <t xml:space="preserve">ТП под ключ в трехфазном исполнении без учета стоимости технологического присоединения и материалов
(пакет "Базовый")</t>
    </r>
    <r>
      <rPr>
        <b/>
        <sz val="12"/>
        <rFont val="Times New Roman"/>
      </rPr>
      <t>¹</t>
    </r>
  </si>
  <si>
    <t>3.2.4.1</t>
  </si>
  <si>
    <t>3.2.4.2</t>
  </si>
  <si>
    <t>3.2.4.3</t>
  </si>
  <si>
    <t>3.2.5</t>
  </si>
  <si>
    <r>
      <t xml:space="preserve">ТП под ключ в однофазном исполнении без учета стоимости технологического присоединения и материалов (пакет "Стандарт")</t>
    </r>
    <r>
      <rPr>
        <b/>
        <sz val="12"/>
        <rFont val="Times New Roman"/>
      </rPr>
      <t>¹</t>
    </r>
  </si>
  <si>
    <t>3.2.5.1</t>
  </si>
  <si>
    <t>3.2.5.2</t>
  </si>
  <si>
    <t>3.2.5.3</t>
  </si>
  <si>
    <t>3.2.5.4</t>
  </si>
  <si>
    <t xml:space="preserve">Монтаж контура заземления</t>
  </si>
  <si>
    <t>3.2.6</t>
  </si>
  <si>
    <r>
      <t xml:space="preserve">ТП под ключ в трехфазном исполнении без учета стоимости технологического присоединения и материалов (пакет "Стандарт")</t>
    </r>
    <r>
      <rPr>
        <b/>
        <sz val="12"/>
        <rFont val="Times New Roman"/>
      </rPr>
      <t>¹</t>
    </r>
  </si>
  <si>
    <t>3.2.6.1</t>
  </si>
  <si>
    <t>3.2.6.2</t>
  </si>
  <si>
    <t xml:space="preserve">Монтаж щита 24 модуля, кирпич</t>
  </si>
  <si>
    <t>3.2.6.3</t>
  </si>
  <si>
    <t>3.2.6.4</t>
  </si>
  <si>
    <t>3.2.7</t>
  </si>
  <si>
    <r>
      <t xml:space="preserve">ТП под ключ в однофазном исполнении без учета стоимости технологического присоединения и материалов (пакет "Премиум")</t>
    </r>
    <r>
      <rPr>
        <b/>
        <sz val="12"/>
        <rFont val="Times New Roman"/>
      </rPr>
      <t>¹</t>
    </r>
  </si>
  <si>
    <t>3.2.7.1</t>
  </si>
  <si>
    <t>3.2.7.2</t>
  </si>
  <si>
    <t>3.2.7.3</t>
  </si>
  <si>
    <t>3.2.7.4</t>
  </si>
  <si>
    <t xml:space="preserve">Установка однополюсных автоматов в щитке</t>
  </si>
  <si>
    <t>3.2.7.5</t>
  </si>
  <si>
    <t>3.2.7.6</t>
  </si>
  <si>
    <t xml:space="preserve">Установка двухполюсного УЗО</t>
  </si>
  <si>
    <t>3.2.8</t>
  </si>
  <si>
    <r>
      <t xml:space="preserve">ТП под ключ в трехфазном исполнении без учета стоимости технологического присоединения и материалов (пакет "Премиум")</t>
    </r>
    <r>
      <rPr>
        <b/>
        <sz val="12"/>
        <rFont val="Times New Roman"/>
      </rPr>
      <t>¹</t>
    </r>
  </si>
  <si>
    <t>3.2.8.1</t>
  </si>
  <si>
    <t>3.2.8.2</t>
  </si>
  <si>
    <t>3.2.8.3</t>
  </si>
  <si>
    <t>3.2.8.4</t>
  </si>
  <si>
    <t xml:space="preserve">Установка четырехполюсного УЗО</t>
  </si>
  <si>
    <t>3.2.8.5</t>
  </si>
  <si>
    <t>3.2.8.6</t>
  </si>
  <si>
    <t>3.2.9</t>
  </si>
  <si>
    <r>
      <t xml:space="preserve">ТП под ключ в однофазном исполнении без учета стоимости технологического присоединения и материалов (пакет "Электроточка")</t>
    </r>
    <r>
      <rPr>
        <b/>
        <sz val="12"/>
        <rFont val="Times New Roman"/>
      </rPr>
      <t>¹</t>
    </r>
  </si>
  <si>
    <t>3.2.9.1</t>
  </si>
  <si>
    <t>3.2.9.2</t>
  </si>
  <si>
    <t xml:space="preserve">Монтаж трубостойки L=4,4 м</t>
  </si>
  <si>
    <t xml:space="preserve">1 трубостойка</t>
  </si>
  <si>
    <t>3.2.9.3</t>
  </si>
  <si>
    <t xml:space="preserve">Заземление трубостойки</t>
  </si>
  <si>
    <t xml:space="preserve">1 заземлитель</t>
  </si>
  <si>
    <t>3.2.9.4</t>
  </si>
  <si>
    <t>3.2.9.5</t>
  </si>
  <si>
    <t>3.2.9.6</t>
  </si>
  <si>
    <t>3.2.9.7</t>
  </si>
  <si>
    <t>3.2.10</t>
  </si>
  <si>
    <r>
      <t xml:space="preserve">ТП под ключ в трехфазном исполнении без учета стоимости технологического присоединения и материалов (пакет "Электроточка")</t>
    </r>
    <r>
      <rPr>
        <b/>
        <sz val="12"/>
        <rFont val="Times New Roman"/>
      </rPr>
      <t>¹</t>
    </r>
  </si>
  <si>
    <t>3.2.10.1</t>
  </si>
  <si>
    <t>3.2.10.2</t>
  </si>
  <si>
    <t>3.2.10.3</t>
  </si>
  <si>
    <t>3.2.10.4</t>
  </si>
  <si>
    <t>3.2.10.5</t>
  </si>
  <si>
    <t>3.2.10.6</t>
  </si>
  <si>
    <t>3.2.10.7</t>
  </si>
  <si>
    <t>3.3.</t>
  </si>
  <si>
    <t xml:space="preserve">Строительно-монтажные работы по устройству электрических сетей наружного освещения («Организация сетей наружного освещения», пакетная услуга)</t>
  </si>
  <si>
    <t xml:space="preserve">Цена услуги расчитывается индивидуально  в зависимости от объема работ</t>
  </si>
  <si>
    <t>3.4.</t>
  </si>
  <si>
    <t xml:space="preserve">Проектно-изыскательские работы в целях строительства, реконструкции и перевооружения электросетевых объектов потребителя</t>
  </si>
  <si>
    <t>3.5.</t>
  </si>
  <si>
    <r>
      <t xml:space="preserve">Строительно-монтажные работы, реконструкция и перевооружение электросетевых объектов потребителя</t>
    </r>
    <r>
      <rPr>
        <b/>
        <sz val="12"/>
        <rFont val="Calibri"/>
      </rPr>
      <t>¹</t>
    </r>
  </si>
  <si>
    <t>3.5.1</t>
  </si>
  <si>
    <t xml:space="preserve">Установка однополюсного автоматического выключателя</t>
  </si>
  <si>
    <t>3.5.2</t>
  </si>
  <si>
    <t xml:space="preserve">Установка двухполюсного автоматического выключателя</t>
  </si>
  <si>
    <t>3.5.3</t>
  </si>
  <si>
    <t xml:space="preserve">Установка трехполюсного автоматического выключателя</t>
  </si>
  <si>
    <t>3.5.4</t>
  </si>
  <si>
    <t xml:space="preserve">Установка четырехполюсного автоматического выключателя</t>
  </si>
  <si>
    <t>3.5.5</t>
  </si>
  <si>
    <t xml:space="preserve">Установка однополюсного УЗО</t>
  </si>
  <si>
    <t>3.5.6</t>
  </si>
  <si>
    <t>3.5.7</t>
  </si>
  <si>
    <t xml:space="preserve">Установка трехполюсного УЗО</t>
  </si>
  <si>
    <t>3.5.8</t>
  </si>
  <si>
    <t>3.5.9</t>
  </si>
  <si>
    <t xml:space="preserve">Перетяжка линии уличного освещения при совместной подвеске по ВЛ-0,4 кВ</t>
  </si>
  <si>
    <t>3.5.10</t>
  </si>
  <si>
    <t xml:space="preserve">Снятие (установка) светильника уличного освещения на опоре ВЛ-0,4 кВ</t>
  </si>
  <si>
    <t>3.5.11</t>
  </si>
  <si>
    <t xml:space="preserve">Замена лампы светильника наружного освещения</t>
  </si>
  <si>
    <t>3.5.12</t>
  </si>
  <si>
    <t xml:space="preserve">Замена фотореле светильника наружного освещения</t>
  </si>
  <si>
    <t>3.5.13</t>
  </si>
  <si>
    <t xml:space="preserve">Монтаж провода СИП по опорам ВЛ-0,4 кВ</t>
  </si>
  <si>
    <t xml:space="preserve">за 1 км.</t>
  </si>
  <si>
    <t>3.5.14</t>
  </si>
  <si>
    <t xml:space="preserve">Замена вводных проводов в здание/сооружение </t>
  </si>
  <si>
    <t xml:space="preserve">1 ввод</t>
  </si>
  <si>
    <t>3.5.15</t>
  </si>
  <si>
    <t xml:space="preserve">Монтаж/перетяжка провода (СИП) по стене здания/сооружения в ПНД трубу (гофру) </t>
  </si>
  <si>
    <t xml:space="preserve">за 100 м.</t>
  </si>
  <si>
    <t>3.5.16</t>
  </si>
  <si>
    <t xml:space="preserve">Монтаж/претяжка провода (СИП) по стене здания/сооружения на фасадных креплениях</t>
  </si>
  <si>
    <t>3.5.17</t>
  </si>
  <si>
    <t xml:space="preserve">Сверление сквозного отверстия в стене здания/сооружения для протяжки провода (СИП) </t>
  </si>
  <si>
    <t xml:space="preserve">1 отверстие</t>
  </si>
  <si>
    <t>3.5.18</t>
  </si>
  <si>
    <t xml:space="preserve">Затяжка провода (СИП) в ПНД трубу (гофру)</t>
  </si>
  <si>
    <t xml:space="preserve">за 1 м.</t>
  </si>
  <si>
    <t>3.6.</t>
  </si>
  <si>
    <t xml:space="preserve">Организация учета электрической энергии (установка/замена, ремонт приборов учета, установка комплекса АИИС КУЭ и пр.)</t>
  </si>
  <si>
    <t>3.6.1.</t>
  </si>
  <si>
    <r>
      <t xml:space="preserve">Работы по организации учета</t>
    </r>
    <r>
      <rPr>
        <b/>
        <sz val="12"/>
        <rFont val="Calibri"/>
      </rPr>
      <t>¹</t>
    </r>
  </si>
  <si>
    <t>3.6.1.1</t>
  </si>
  <si>
    <t xml:space="preserve">Проектирование измерительных комплексов </t>
  </si>
  <si>
    <t xml:space="preserve">1 т.у.</t>
  </si>
  <si>
    <t>3.6.1.2</t>
  </si>
  <si>
    <t xml:space="preserve">Паспортизация измерительного комплекса расчетного (коммерческого) учета электроэнергии (измерительный комплекс с трансформаторами тока в электроустановке напряжением 0,4кВ)</t>
  </si>
  <si>
    <t>1ИК</t>
  </si>
  <si>
    <t>3.6.1.3</t>
  </si>
  <si>
    <t xml:space="preserve">Паспортизация измерительного комплекса расчетного (коммерческого) учета электроэнергии (электроустановка напряжением 6-10 кВ)</t>
  </si>
  <si>
    <t>3.6.1.4</t>
  </si>
  <si>
    <t xml:space="preserve">Паспортизация измерительного комплекса расчетного (коммерческого) учета электроэнергии (электроустановка напряжением 35-220 кВ)</t>
  </si>
  <si>
    <t>3.6.1.5</t>
  </si>
  <si>
    <t xml:space="preserve">Установка измерительных комплексов 1-но фазных приборов учета в электроустановке  напряжением до 0,4 кВ включительно (материал заказчика)</t>
  </si>
  <si>
    <t>3.6.1.6</t>
  </si>
  <si>
    <t xml:space="preserve">Установка измерительных комплексов 1-но фазных приборов учета в электроустановках напряжением выше 0,4 кВ (материал заказчика)</t>
  </si>
  <si>
    <t>3.6.1.7</t>
  </si>
  <si>
    <t xml:space="preserve">Установка измерительных комплексов 3-х фазных приборов учета прямого включения в электроустановке напряжением до 0,4 кВ включительно (материал заказчика)</t>
  </si>
  <si>
    <t>3.6.1.8</t>
  </si>
  <si>
    <t xml:space="preserve">Установка измерительных комплексов 3-х фазных приборов учета прямого включения в электроустановках напряжением выше 0,4 кВ (материал заказчика)</t>
  </si>
  <si>
    <t>3.6.1.9</t>
  </si>
  <si>
    <t xml:space="preserve">Установка измерительных комплексов 3-х фазных приборов учета трансформаторного включения в электроустановке напряжением до 0,4 кВ включительно (материал заказчика)</t>
  </si>
  <si>
    <t>3.6.1.10</t>
  </si>
  <si>
    <t xml:space="preserve">Установка измерительных комплексов 3-х фазных приборов учета трансформаторного включения  в электроустановках напряжением выше 0,4 кВ (материал заказчика)</t>
  </si>
  <si>
    <t>3.6.2.</t>
  </si>
  <si>
    <r>
      <t xml:space="preserve">Обслуживание средств учета</t>
    </r>
    <r>
      <rPr>
        <b/>
        <sz val="12"/>
        <rFont val="Calibri"/>
      </rPr>
      <t>¹</t>
    </r>
  </si>
  <si>
    <t>3.6.2.1</t>
  </si>
  <si>
    <t xml:space="preserve">Снятие /установка измерительных комплексов (1-но фазный прибор учета, НН, материал заказчика)</t>
  </si>
  <si>
    <t>3.6.2.2</t>
  </si>
  <si>
    <t xml:space="preserve">Снятие/установка измерительных комплексов (1-но фазный прибор учета, СН2 , материал заказчика)</t>
  </si>
  <si>
    <t>3.6.2.3</t>
  </si>
  <si>
    <t xml:space="preserve">Снятие/установка измерительных комплексов (3-х фазный прибор учета прямого включения, НН, материал заказчика)</t>
  </si>
  <si>
    <t>3.6.2.4</t>
  </si>
  <si>
    <t xml:space="preserve">Снятие/установка измерительных комплексов (3-х фазный прибор учета прямого включения, СН2, материал заказчика)</t>
  </si>
  <si>
    <t>3.6.2.5</t>
  </si>
  <si>
    <t xml:space="preserve">Снятие/установка измерительных комплексов (3-х фазный прибор учета трансформаторного включения, НН, материал заказчика)</t>
  </si>
  <si>
    <t>3.6.2.6</t>
  </si>
  <si>
    <t xml:space="preserve">Снятие/установка измерительных комплексов (3-х фазный прибор учета трансформаторного включения, СН2, материал заказчика)</t>
  </si>
  <si>
    <t>3.6.2.7</t>
  </si>
  <si>
    <t xml:space="preserve">Составление акта проверки присоединенной мощности</t>
  </si>
  <si>
    <t>3.6.2.8</t>
  </si>
  <si>
    <t xml:space="preserve">Составление акта согласования аварийно- технологической брони</t>
  </si>
  <si>
    <t>3.6.2.9</t>
  </si>
  <si>
    <t xml:space="preserve">Снятие/установка трансформаторов тока до 1000 В</t>
  </si>
  <si>
    <t>1шт</t>
  </si>
  <si>
    <t>3.6.2.10</t>
  </si>
  <si>
    <t xml:space="preserve">Снятие/установка трансформаторов тока свыше 1000 В</t>
  </si>
  <si>
    <t>3.6.2.11</t>
  </si>
  <si>
    <t xml:space="preserve">Снятие/установка трёхфазных трансформаторов напряжением до 10 кВ включительно</t>
  </si>
  <si>
    <t>3.6.2.12</t>
  </si>
  <si>
    <t xml:space="preserve">Организация поверки измерительных трансформаторов тока</t>
  </si>
  <si>
    <t>3.6.2.13</t>
  </si>
  <si>
    <t xml:space="preserve">Сборка шкафов учета на 1 фазный счетчик</t>
  </si>
  <si>
    <t>3.6.2.14</t>
  </si>
  <si>
    <t xml:space="preserve">Сборка шкафов учета на 3-х фазный счетчик</t>
  </si>
  <si>
    <t>3.6.2.15</t>
  </si>
  <si>
    <t xml:space="preserve">Монтаж шкафов учета (1-но фазный счетчик)</t>
  </si>
  <si>
    <t>3.6.2.16</t>
  </si>
  <si>
    <t xml:space="preserve">Монтаж шкафов учета (3-х фазный счетчик)</t>
  </si>
  <si>
    <t>3.6.2.17</t>
  </si>
  <si>
    <t xml:space="preserve">Программирование электронного счетчика эл.энергии
(счетчик производства ООО "Инкотекс" и аналоги)  </t>
  </si>
  <si>
    <t>3.6.2.18</t>
  </si>
  <si>
    <t xml:space="preserve">Программирование электронного счетчика эл.энергии
(счетчик производства: ФГУП "НЗиФ, ЗАО "Энергомера" и аналоги)  </t>
  </si>
  <si>
    <t>3.6.2.19</t>
  </si>
  <si>
    <t xml:space="preserve">Программирование электронного счетчика эл.энергии иностранного производства  </t>
  </si>
  <si>
    <t>3.6.2.20</t>
  </si>
  <si>
    <t xml:space="preserve">Демонтаж счетчика.</t>
  </si>
  <si>
    <t>3.6.2.21</t>
  </si>
  <si>
    <t xml:space="preserve">Демонтаж счетчика и трансформаторов тока.</t>
  </si>
  <si>
    <t>3.6.2.22</t>
  </si>
  <si>
    <t xml:space="preserve">Демонтаж трансформаторов тока</t>
  </si>
  <si>
    <t>3.6.2.23</t>
  </si>
  <si>
    <t xml:space="preserve">Монтаж трансформаторов тока до 1000В</t>
  </si>
  <si>
    <t>3.6.2.24</t>
  </si>
  <si>
    <t xml:space="preserve">Монтаж трансформаторов тока свыше 1000В</t>
  </si>
  <si>
    <t>3.6.2.25</t>
  </si>
  <si>
    <t xml:space="preserve">Монтаж трехфазных  трансформаторов напряжения до 10 кВ  </t>
  </si>
  <si>
    <t>3.6.2.26</t>
  </si>
  <si>
    <t xml:space="preserve">Повторная инструментальная проверка измерительных комплексов абонентов бытового сектора (1-но фазный прибор учета)</t>
  </si>
  <si>
    <t>3.6.2.27</t>
  </si>
  <si>
    <t xml:space="preserve">Повторная инструментальная проверка измерительных комплексов абонентов бытового сектора (3-х фазный прибор учета прямого включения)</t>
  </si>
  <si>
    <t>3.6.2.28</t>
  </si>
  <si>
    <t xml:space="preserve">Повторная инструментальная проверка измерительных комплексов абонентов бытового сектора (3-х фазный прибор учета трансформаторного включения)</t>
  </si>
  <si>
    <t>3.6.2.29</t>
  </si>
  <si>
    <t xml:space="preserve">Повторная инструментальная проверка измерительных комплексов юридических и приравненных к ним лиц (1-но фазный прибор учета)</t>
  </si>
  <si>
    <t>3.6.2.30</t>
  </si>
  <si>
    <t xml:space="preserve">Повторная инструментальная проверка измерительных комплексов юридических и приравненных к ним лиц (1-но фазный прибор учета  установлен в РУ-0,4 кВ, СН2)</t>
  </si>
  <si>
    <t>3.6.2.31</t>
  </si>
  <si>
    <t xml:space="preserve">Повторная инструментальная проверка измерительных комплексов юридических и приравненных к ним лиц (3-х фазный прибор учета прямого включения, НН)</t>
  </si>
  <si>
    <t>3.6.2.32</t>
  </si>
  <si>
    <t xml:space="preserve">Повторная инструментальная проверка измерительных комплексов юридических и приравненных к ним лиц (3-х фазный прибор учета прямого включения установлен в РУ-0,4 кВ, СН2)</t>
  </si>
  <si>
    <t>3.6.2.33</t>
  </si>
  <si>
    <t xml:space="preserve">Повторная инструментальная проверка измерительных комплексов юридических и приравненных к ним лиц (3-х фазный прибор учета трансформаторного включения, НН)</t>
  </si>
  <si>
    <t>3.6.2.34</t>
  </si>
  <si>
    <t xml:space="preserve">Повторная инструментальная проверка измерительных комплексов юридических и приравненных к ним лиц (3-х фазный прибор учета трансформаторного включения, СН2)</t>
  </si>
  <si>
    <t>3.6.2.35</t>
  </si>
  <si>
    <t xml:space="preserve">Повторная инструментальная проверка измерительных комплексов юридических и приравненных к ним лиц (3-х фазный прибор учета трансформаторного включения, СН1)</t>
  </si>
  <si>
    <t>3.6.2.36</t>
  </si>
  <si>
    <t xml:space="preserve">Повторная инструментальная проверка измерительных комплексов юридических и приравненных к ним лиц (3-х фазный прибор учета трансформаторного включения, ВН)</t>
  </si>
  <si>
    <t>3.6.3.</t>
  </si>
  <si>
    <r>
      <t xml:space="preserve">Ремонт и обслуживание приборов учета в стационарных лабораториях</t>
    </r>
    <r>
      <rPr>
        <b/>
        <sz val="12"/>
        <rFont val="Calibri"/>
      </rPr>
      <t>¹</t>
    </r>
  </si>
  <si>
    <t>3.6.3.1</t>
  </si>
  <si>
    <t xml:space="preserve">Ремонт 1-но фазных индукционных приборов учета </t>
  </si>
  <si>
    <t>1п.у.</t>
  </si>
  <si>
    <t>3.6.3.2</t>
  </si>
  <si>
    <t xml:space="preserve">Ремонт 1-но фазных электронных приборов учета </t>
  </si>
  <si>
    <t>3.6.3.3</t>
  </si>
  <si>
    <t xml:space="preserve">Ремонт 3-х фазных индукционных приборов учета </t>
  </si>
  <si>
    <t>3.6.3.4</t>
  </si>
  <si>
    <t xml:space="preserve">Ремонт 3-х фазных электронных приборов учета </t>
  </si>
  <si>
    <t>3.6.3.5</t>
  </si>
  <si>
    <t xml:space="preserve">Регулировка и поверка 1-х фазных индукционных приборов учета</t>
  </si>
  <si>
    <t>3.6.3.6</t>
  </si>
  <si>
    <t xml:space="preserve">Регулировка и поверка 1-но фазных электронных приборов учета</t>
  </si>
  <si>
    <t>3.6.3.7</t>
  </si>
  <si>
    <t xml:space="preserve">Регулировка и поверка 3-х фазных индукционных приборов учета</t>
  </si>
  <si>
    <t>3.6.3.8</t>
  </si>
  <si>
    <t xml:space="preserve">Регулировка и поверка 3-х фазных электронных приборов учета</t>
  </si>
  <si>
    <t>3.6.3.9</t>
  </si>
  <si>
    <t xml:space="preserve">Регулировка и поверка 3-х фазных электронных (программируемых) приборов учета</t>
  </si>
  <si>
    <t>3.6.3.10</t>
  </si>
  <si>
    <t xml:space="preserve">Калибровка индукционного счетчика</t>
  </si>
  <si>
    <t>3.6.3.11</t>
  </si>
  <si>
    <t xml:space="preserve">Калибровка электронного счетчика</t>
  </si>
  <si>
    <t>3.6.3.12</t>
  </si>
  <si>
    <t xml:space="preserve">Калибровка однофазного счетчика (с выездом)</t>
  </si>
  <si>
    <t>3.6.3.13</t>
  </si>
  <si>
    <t xml:space="preserve">Калибровка измерительного комплекса с помощью образцового прибора ЦЭ 6806П  (электроустановка напряжением до 1,0 кВ)</t>
  </si>
  <si>
    <t>3.6.3.14</t>
  </si>
  <si>
    <t xml:space="preserve">Калибровка измерительного комплекса с помощью образцового прибора ЦЭ 6806П  напряжением свыше 1,0 кВ</t>
  </si>
  <si>
    <t>3.6.3.15</t>
  </si>
  <si>
    <t xml:space="preserve">Калибровка измерительного комплекса с помощью образцового прибора Энергомонитора ( с использованием токоизмерительных клещей)</t>
  </si>
  <si>
    <t>3.6.4.</t>
  </si>
  <si>
    <r>
      <t xml:space="preserve">Работы АИИС КУЭ</t>
    </r>
    <r>
      <rPr>
        <b/>
        <sz val="12"/>
        <rFont val="Calibri"/>
      </rPr>
      <t>¹</t>
    </r>
  </si>
  <si>
    <t>3.6.4.1</t>
  </si>
  <si>
    <t xml:space="preserve">Проектирование АИИС КУЭ 1 точка учета</t>
  </si>
  <si>
    <t>чел/час</t>
  </si>
  <si>
    <t>3.6.4.2</t>
  </si>
  <si>
    <t xml:space="preserve">Монтаж оборудования АИИС КУЭ</t>
  </si>
  <si>
    <t>1т.у.</t>
  </si>
  <si>
    <t>3.6.4.3</t>
  </si>
  <si>
    <t xml:space="preserve">Пусконаладка АИИС КУЭ</t>
  </si>
  <si>
    <t>3.6.4.4</t>
  </si>
  <si>
    <t xml:space="preserve">Обслуживание измерительных комплексов в составе АИИС КУЭ</t>
  </si>
  <si>
    <t>3.6.4.5</t>
  </si>
  <si>
    <t xml:space="preserve">Ремонт УСПД</t>
  </si>
  <si>
    <t>3.6.4.6</t>
  </si>
  <si>
    <t xml:space="preserve">Программирование УСПД</t>
  </si>
  <si>
    <t>3.6.4.7</t>
  </si>
  <si>
    <t xml:space="preserve">Предпроектное обследование АИИС КУЭ 1 И.К.</t>
  </si>
  <si>
    <t>3.6.4.8</t>
  </si>
  <si>
    <t xml:space="preserve">Комплексная услуга "Создание АИИС КУЭ"</t>
  </si>
  <si>
    <t>3.7.</t>
  </si>
  <si>
    <t xml:space="preserve">Технический надзор за производством строительно-монтажных работ</t>
  </si>
  <si>
    <t>3.8.</t>
  </si>
  <si>
    <t xml:space="preserve">Прочие строительно-монтажные и проектные работы</t>
  </si>
  <si>
    <t>3.8.1.</t>
  </si>
  <si>
    <t xml:space="preserve">Электрозарядная станция под ключ</t>
  </si>
  <si>
    <t>4.</t>
  </si>
  <si>
    <t xml:space="preserve">Консультационные и организационно-технические услуги</t>
  </si>
  <si>
    <t>4.1.</t>
  </si>
  <si>
    <t xml:space="preserve">Проведение энергетических обследований (энергоаудит), разработка и реализация мероприятий по энергосбережению и повышению энергетической эффективности</t>
  </si>
  <si>
    <t>4.2.</t>
  </si>
  <si>
    <t xml:space="preserve">Консультационные услуги по направлениям деятельности («Энергоконсультант», и др.)  </t>
  </si>
  <si>
    <t>4.3.</t>
  </si>
  <si>
    <r>
      <t xml:space="preserve">Услуги по отключению-подключению потребителей,  по введению ограничения (восстановлению) потребления электроэнергии</t>
    </r>
    <r>
      <rPr>
        <b/>
        <sz val="12"/>
        <rFont val="Calibri"/>
      </rPr>
      <t>¹</t>
    </r>
  </si>
  <si>
    <t>4.3.1</t>
  </si>
  <si>
    <t xml:space="preserve">Отключение (подключение) потребителей  на опоре ВЛ-0.4 кВ с выездом на место</t>
  </si>
  <si>
    <t>4.3.2</t>
  </si>
  <si>
    <t xml:space="preserve">Отключение (подключение) потребителей в ТП с выездом на место</t>
  </si>
  <si>
    <t>4.3.3</t>
  </si>
  <si>
    <t xml:space="preserve">Отключение (подключение) потребителей дежурным персоналом подстанций </t>
  </si>
  <si>
    <t>4.3.4</t>
  </si>
  <si>
    <t xml:space="preserve">Отключение (подключение) потребителей на подстанциях без постоянного дежурного персонала с выездом на место</t>
  </si>
  <si>
    <t>4.3.5</t>
  </si>
  <si>
    <t xml:space="preserve">Отключение (подключение) потребителей на опоре ВЛ 6-10кВ с выездом на место</t>
  </si>
  <si>
    <t>4.3.6</t>
  </si>
  <si>
    <t xml:space="preserve">Возобновление (ограничение) подачи электроэнергии потребителю дистанционным способом (до 1000 в) </t>
  </si>
  <si>
    <t>4.4.</t>
  </si>
  <si>
    <t xml:space="preserve">Услуги по предоставлению допуска сторонних организаций для производства работ в охранных зонах или на объектах электросетевого хозяйства </t>
  </si>
  <si>
    <t>4.4.1.</t>
  </si>
  <si>
    <t xml:space="preserve">Выдача технических условий на пересечение (сближение) с ОЭСХ</t>
  </si>
  <si>
    <t>4.4.1.1.</t>
  </si>
  <si>
    <t xml:space="preserve">Выдача технических условий на пересечение (сближение) с ОЭСХ (простой проект)</t>
  </si>
  <si>
    <t>4.4.1.2.</t>
  </si>
  <si>
    <t xml:space="preserve">Выдача технических условий на пересечение (сближение) с ОЭСХ (сложный проект)</t>
  </si>
  <si>
    <t>4.4.1.3.</t>
  </si>
  <si>
    <t xml:space="preserve">Выдача технических условий на пересечение (сближение) с ОЭСХ (для физических лиц)</t>
  </si>
  <si>
    <t>4.4.2.</t>
  </si>
  <si>
    <r>
      <t xml:space="preserve">Организация допуска персонала строительно-монтажной организации к работам в охранной зоне ОЭСХ Общества</t>
    </r>
    <r>
      <rPr>
        <b/>
        <sz val="12"/>
        <rFont val="Calibri"/>
      </rPr>
      <t>¹</t>
    </r>
  </si>
  <si>
    <t>4.4.2.1.</t>
  </si>
  <si>
    <t xml:space="preserve">Организация допуска персонала строительно-монтажной организации к работам в охранной зоне ОЭСХ Общества (ПО)</t>
  </si>
  <si>
    <t>4.4.2.2.</t>
  </si>
  <si>
    <t xml:space="preserve">Организация допуска персонала строительно-монтажной организации к работам в охранной зоне ОЭСХ Общества (РЭС)</t>
  </si>
  <si>
    <t>4.4.2.3.</t>
  </si>
  <si>
    <t xml:space="preserve">Организация допуска персонала строительно-монтажной организации к работам в охранной зоне ОЭСХ Общества (ПО и РЭС)</t>
  </si>
  <si>
    <t>4.4.2.4.</t>
  </si>
  <si>
    <t xml:space="preserve">Организация допуска персонала строительно-монтажной организации к работам в охранной зоне ОЭСХ Общества (ПО) (для физических лиц)</t>
  </si>
  <si>
    <t>4.4.2.5.</t>
  </si>
  <si>
    <t xml:space="preserve">Организация допуска персонала строительно-монтажной организации к работам в охранной зоне ОЭСХ Общества (РЭС) (для физических лиц)</t>
  </si>
  <si>
    <t>4.4.2.6.</t>
  </si>
  <si>
    <t xml:space="preserve">Организация допуска персонала строительно-монтажной организации к работам в охранной зоне ОЭСХ Общества (ПО и РЭС) (для физических лиц)</t>
  </si>
  <si>
    <t>4.4.3.</t>
  </si>
  <si>
    <r>
      <t xml:space="preserve">Организация технического надзора за производством строительно-монтажных работ подрядной организации в охранной зоне ОЭСХ Общества</t>
    </r>
    <r>
      <rPr>
        <b/>
        <sz val="12"/>
        <rFont val="Calibri"/>
      </rPr>
      <t>¹</t>
    </r>
  </si>
  <si>
    <t>4.4.3.1.</t>
  </si>
  <si>
    <t xml:space="preserve">Организация технического надзора за производством строительно-монтажных работ подрядной организации в охранной зоне ОЭСХ Общества (ПО или РЭС/без отключения ВЛ/один день)</t>
  </si>
  <si>
    <t xml:space="preserve">1 день
 (8 часов)</t>
  </si>
  <si>
    <t>4.4.3.2.</t>
  </si>
  <si>
    <t xml:space="preserve">Организация технического надзора за производством строительно-монтажных работ подрядной организации в охранной зоне ОЭСХ Общества (ПО или РЭС/без отключения ВЛ/один день) (для физических лиц)</t>
  </si>
  <si>
    <t>4.5.</t>
  </si>
  <si>
    <t xml:space="preserve">Экспертиза и согласование проектной документации </t>
  </si>
  <si>
    <t>4.5.1.</t>
  </si>
  <si>
    <t xml:space="preserve">Согласование проектной документации на пересечение проектируемых коммуникаций заявителя (газоснабжения, водоснабжения, теплоснабжения, телефонизации и пр.) с ОЭХС Общества</t>
  </si>
  <si>
    <t>4.5.1.1.</t>
  </si>
  <si>
    <t xml:space="preserve">Согласование проектной документации на пересечение проектируемых коммуникаций заявителя (газоснабжения, водоснабжения, теплоснабжения, телефонизации и пр.) с ОЭХС Общества (простой проект)</t>
  </si>
  <si>
    <t xml:space="preserve">1 документ</t>
  </si>
  <si>
    <t>4.5.1.2.</t>
  </si>
  <si>
    <t xml:space="preserve">Согласование проектной документации на пересечение проектируемых коммуникаций заявителя (газоснабжения, водоснабжения, теплоснабжения, телефонизации и пр.) с ОЭХС Общества (сложный проект)</t>
  </si>
  <si>
    <t>4.5.1.3.</t>
  </si>
  <si>
    <t xml:space="preserve">Согласование проектной документации на пересечение проектируемых коммуникаций заявителя (газоснабжения, водоснабжения, теплоснабжения, телефонизации и пр.) с ОЭХС Общества (для физических лиц)</t>
  </si>
  <si>
    <t>4.5.1.4.</t>
  </si>
  <si>
    <t xml:space="preserve">Согласование проекта производства работ или проекта организации строительства</t>
  </si>
  <si>
    <t>4.5.1.5.</t>
  </si>
  <si>
    <t xml:space="preserve">Согласование строительства объектов в охранной зоне</t>
  </si>
  <si>
    <t>4.5.2.</t>
  </si>
  <si>
    <t xml:space="preserve">Согласование инженерно-геодезических изысканий </t>
  </si>
  <si>
    <t>4.5.2.1.</t>
  </si>
  <si>
    <t xml:space="preserve">Согласование инженерно-геодезических изысканий (простой проект)</t>
  </si>
  <si>
    <t>4.5.2.2.</t>
  </si>
  <si>
    <t xml:space="preserve">Согласование инженерно-геодезических изысканий (сложный проект)</t>
  </si>
  <si>
    <t>4.5.2.3.</t>
  </si>
  <si>
    <t xml:space="preserve">Согласование инженерно-геодезических изысканий (для физических лиц)</t>
  </si>
  <si>
    <t xml:space="preserve"> 4.5.2.4</t>
  </si>
  <si>
    <t xml:space="preserve">Согласование основных технических решений, проектной и рабочей документации на строительство (реконструкцию) ПС 35 кВ и выше с ОЭХС Общества (сложный проект)</t>
  </si>
  <si>
    <t>шт</t>
  </si>
  <si>
    <t>4.5.2.5.</t>
  </si>
  <si>
    <t xml:space="preserve">Согласование проектной и рабочей документации по новому строительству, реконструкции и техническому перевооружению объекта ЛЭП-6-10 кВ принадлежащей Заявителю </t>
  </si>
  <si>
    <t xml:space="preserve"> 4.5.2.6</t>
  </si>
  <si>
    <t xml:space="preserve">Согласование проектной и рабочей документации по новому строительству, реконструкции и техническому перевооружению объекта КТП-6-10/0,4 кВ принадлежащего Заявителю</t>
  </si>
  <si>
    <t>4.5.2.7.</t>
  </si>
  <si>
    <t xml:space="preserve">Согласование проектной и рабочей документации по новому строительству, реконструкции и техническому перевооружению объекта ЛЭП-0,4 кВ принадлежащей Заявителю</t>
  </si>
  <si>
    <t>4.6.</t>
  </si>
  <si>
    <t xml:space="preserve">Услуги по управлению спросом на электрическую энергию</t>
  </si>
  <si>
    <t>4.7.</t>
  </si>
  <si>
    <t xml:space="preserve">Прочие консультационные и организационно-технические услуги</t>
  </si>
  <si>
    <t>4.7.1</t>
  </si>
  <si>
    <r>
      <t xml:space="preserve">Услуга по предоставлению информации для разработки схемы выдачи мощности</t>
    </r>
    <r>
      <rPr>
        <b/>
        <sz val="12"/>
        <rFont val="Calibri"/>
      </rPr>
      <t>²</t>
    </r>
  </si>
  <si>
    <t xml:space="preserve">1 комплект</t>
  </si>
  <si>
    <t>5.</t>
  </si>
  <si>
    <t xml:space="preserve">Агентские услуги</t>
  </si>
  <si>
    <t>6.</t>
  </si>
  <si>
    <t xml:space="preserve">Услуги связи и информационных технологий </t>
  </si>
  <si>
    <t>6.1.</t>
  </si>
  <si>
    <t xml:space="preserve">Услуги связи</t>
  </si>
  <si>
    <t>6.1.1</t>
  </si>
  <si>
    <t xml:space="preserve">Услуги по предоставлению одного 
телефонного номера без выхода на сеть связи ЕЭС России
(Ежемесячная абонентская плата за предоставление одного телефонного номера без выхода на сеть связи ЕЭС России)</t>
  </si>
  <si>
    <t>месяц</t>
  </si>
  <si>
    <t xml:space="preserve">Стоимость услуги определяется индивидуально</t>
  </si>
  <si>
    <t>6.1.2</t>
  </si>
  <si>
    <t xml:space="preserve">Услуги по предоставлению в пользование места в телефонной канализации за 1 (канал/километр)</t>
  </si>
  <si>
    <t>6.2.</t>
  </si>
  <si>
    <t xml:space="preserve">Услуги в сфере информационных технологий</t>
  </si>
  <si>
    <t>6.3.</t>
  </si>
  <si>
    <t xml:space="preserve">Услуги центра обработки телефонных вызовов (Контакт-центров, горячих линий и пр.)</t>
  </si>
  <si>
    <t>6.4.</t>
  </si>
  <si>
    <t xml:space="preserve">Прочие услуги связи и информационных технологий</t>
  </si>
  <si>
    <t>7.</t>
  </si>
  <si>
    <t xml:space="preserve">Другие услуги по прочей операционной деятельности</t>
  </si>
  <si>
    <t>7.1.</t>
  </si>
  <si>
    <t xml:space="preserve">Услуги по зарядке электротранспорта </t>
  </si>
  <si>
    <t>7.2.</t>
  </si>
  <si>
    <t xml:space="preserve">Прочие другие услуги по прочей операционной деятельности</t>
  </si>
  <si>
    <t>8.</t>
  </si>
  <si>
    <t xml:space="preserve">Другие прочие услуги</t>
  </si>
  <si>
    <t>8.1.</t>
  </si>
  <si>
    <t xml:space="preserve">Услуги в области технологического присоединения</t>
  </si>
  <si>
    <t>8.1.1</t>
  </si>
  <si>
    <r>
      <t xml:space="preserve">Восстановление (переоформление) документов о технологическом присоединении</t>
    </r>
    <r>
      <rPr>
        <b/>
        <sz val="12"/>
        <rFont val="Calibri"/>
      </rPr>
      <t>³</t>
    </r>
  </si>
  <si>
    <t>8.2.</t>
  </si>
  <si>
    <t xml:space="preserve">Услуги автомобильного и специального транспорта</t>
  </si>
  <si>
    <t>8.2.1</t>
  </si>
  <si>
    <t xml:space="preserve">Услуги автотранспорта ЗИЛ-433362 АГП-22</t>
  </si>
  <si>
    <t xml:space="preserve">1 маш-час</t>
  </si>
  <si>
    <t>8.2.2</t>
  </si>
  <si>
    <t xml:space="preserve">Услуги автотранспорта ГАЗ-6611 МРС-Б</t>
  </si>
  <si>
    <t>8.2.3</t>
  </si>
  <si>
    <t xml:space="preserve">Услуги автотранспорта АГП ЗИЛ-13</t>
  </si>
  <si>
    <t>8.2.4</t>
  </si>
  <si>
    <t xml:space="preserve">Услуги автотранспорта Газель ГАЗ-2705</t>
  </si>
  <si>
    <t>8.2.5</t>
  </si>
  <si>
    <t xml:space="preserve">Услуги автотранспорта ГАЗ-330232</t>
  </si>
  <si>
    <t>8.2.6</t>
  </si>
  <si>
    <t xml:space="preserve">Услуги автотранспорта ГАЗ-3308  АПТ-14</t>
  </si>
  <si>
    <t>8.2.7</t>
  </si>
  <si>
    <t xml:space="preserve">Услуги автотранспорта ГАЗ-3308 БКМ</t>
  </si>
  <si>
    <t>8.2.8</t>
  </si>
  <si>
    <t xml:space="preserve">Услуги автотранспорта УАЗ 3909</t>
  </si>
  <si>
    <t>8.2.9</t>
  </si>
  <si>
    <t xml:space="preserve">Услуги автотранспорта ЗИЛ 130 КС-2561</t>
  </si>
  <si>
    <t>8.2.10</t>
  </si>
  <si>
    <t xml:space="preserve">Услуги автотранспорта ГАЗ-3308 </t>
  </si>
  <si>
    <t>8.2.11</t>
  </si>
  <si>
    <t xml:space="preserve">Услуги автотранспорта ГАЗ 3307</t>
  </si>
  <si>
    <t>8.2.12</t>
  </si>
  <si>
    <t xml:space="preserve">Услуги автотранспорта ВАЗ 21310 </t>
  </si>
  <si>
    <t>8.2.13</t>
  </si>
  <si>
    <t xml:space="preserve">Услуги автотранспорта УАЗ 390995 </t>
  </si>
  <si>
    <t>8.2.14</t>
  </si>
  <si>
    <t xml:space="preserve">Услуги автотранспорта ГАЗ-33081 </t>
  </si>
  <si>
    <t>8.2.15</t>
  </si>
  <si>
    <t xml:space="preserve">Услуги автотранспорта ГАЗ-САЗ </t>
  </si>
  <si>
    <t>8.2.16</t>
  </si>
  <si>
    <t xml:space="preserve">Услуги автотранспорта ЗИЛ-344440 </t>
  </si>
  <si>
    <t>8.2.17</t>
  </si>
  <si>
    <t xml:space="preserve">Услуги автотранспорта МАЗ-5337</t>
  </si>
  <si>
    <t>8.2.18</t>
  </si>
  <si>
    <t xml:space="preserve">Услуги автотранспорта УАЗ 220694-04 </t>
  </si>
  <si>
    <t>8.2.19</t>
  </si>
  <si>
    <t xml:space="preserve">Услуги автотранспорта А/м КМУ Урал 4320-6952-72Е5Г38</t>
  </si>
  <si>
    <t>8.2.20</t>
  </si>
  <si>
    <t xml:space="preserve">Услуги автотранспорта УАЗ 220694 </t>
  </si>
  <si>
    <t>8.2.21</t>
  </si>
  <si>
    <t xml:space="preserve">Услуги автотранспорта УАЗ 0390902</t>
  </si>
  <si>
    <t>8.2.22</t>
  </si>
  <si>
    <t xml:space="preserve">Услуги автотранспорта УАЗ-220694-04 </t>
  </si>
  <si>
    <t>8.2.23</t>
  </si>
  <si>
    <t xml:space="preserve">Услуги автотранспорта УАЗ-390995-04 </t>
  </si>
  <si>
    <t>8.2.24</t>
  </si>
  <si>
    <t xml:space="preserve">Услуги автотранспорта УАЗ 390994 </t>
  </si>
  <si>
    <t>8.2.25</t>
  </si>
  <si>
    <t xml:space="preserve">Услуги автотранспорта ГАЗ 3308 ПСС-131.14Э</t>
  </si>
  <si>
    <t>8.2.26</t>
  </si>
  <si>
    <t xml:space="preserve">Услуги автотранспорта УАЗ-3909953</t>
  </si>
  <si>
    <t>8.2.27</t>
  </si>
  <si>
    <t xml:space="preserve">Услуги автотранспорта  АГП-14Т</t>
  </si>
  <si>
    <t>8.2.28</t>
  </si>
  <si>
    <t xml:space="preserve">Услуги автотранспорта ГАЗ 33021</t>
  </si>
  <si>
    <t>8.2.29</t>
  </si>
  <si>
    <t xml:space="preserve">Услуги автотранспорта ВАЗ 21074</t>
  </si>
  <si>
    <t>8.2.30</t>
  </si>
  <si>
    <t xml:space="preserve">Услуги автотранспорта ГАЗ 6611</t>
  </si>
  <si>
    <t>8.2.31</t>
  </si>
  <si>
    <t xml:space="preserve">Услуги автотранспорта Грузопассажирский УАЗ-39099</t>
  </si>
  <si>
    <t>8.2.32</t>
  </si>
  <si>
    <t xml:space="preserve">Услуги автотранспорта Автокран КАмАЗ-43118-46</t>
  </si>
  <si>
    <t>8.2.33</t>
  </si>
  <si>
    <t xml:space="preserve">Услуги автотранспорта Подъёмник КамАЗ-4326</t>
  </si>
  <si>
    <t>8.2.34</t>
  </si>
  <si>
    <t xml:space="preserve">Услуги автотранспорта  ГрузовойКамАЗ-5320</t>
  </si>
  <si>
    <t>8.2.35</t>
  </si>
  <si>
    <t xml:space="preserve">Услуги автотранспорта БКМ  ГАЗ-33081</t>
  </si>
  <si>
    <t>8.2.36</t>
  </si>
  <si>
    <t xml:space="preserve">Услуги автотранспорта автогидроподъёмник  ЗИЛ-433440</t>
  </si>
  <si>
    <t>8.2.37</t>
  </si>
  <si>
    <t xml:space="preserve">Услуги автотранспорта Автокран МАЗ-5337</t>
  </si>
  <si>
    <t>8.2.38</t>
  </si>
  <si>
    <t xml:space="preserve">Услуги автотранспорта Седельный тягач  Урал-4320 (с полуприцепом ОДАЗ-9370)</t>
  </si>
  <si>
    <t>8.2.39</t>
  </si>
  <si>
    <t xml:space="preserve">Услуги автотранспорта автогидроподъёмник  КамАЗ-4326.15</t>
  </si>
  <si>
    <t>8.2.40</t>
  </si>
  <si>
    <t xml:space="preserve">Услуги автотранспорта БКМ  ГАЗ-3308</t>
  </si>
  <si>
    <t>8.2.41</t>
  </si>
  <si>
    <t xml:space="preserve">Услуги автотранспорта БКМ  ГАЗ-66</t>
  </si>
  <si>
    <t>8.2.42</t>
  </si>
  <si>
    <t xml:space="preserve">Услуги автотранспорта грузопассажирский  УАЗ-390995</t>
  </si>
  <si>
    <t>8.2.43</t>
  </si>
  <si>
    <t xml:space="preserve">Услуги автотранспорта Автогидроподъёмник  ЗИЛ-131-433440</t>
  </si>
  <si>
    <t>8.2.44</t>
  </si>
  <si>
    <t>8.2.45</t>
  </si>
  <si>
    <t xml:space="preserve">Услуги автотранспорта грузопассажирский  УАЗ-39099</t>
  </si>
  <si>
    <t>8.2.46</t>
  </si>
  <si>
    <t xml:space="preserve">Услуги автотранспорта седельный тягач  КамАЗ-5410 (с полуприцепом ОДАЗ-9370)</t>
  </si>
  <si>
    <t>8.2.47</t>
  </si>
  <si>
    <t xml:space="preserve">Услуги автотранспорта УРАЛ-5557</t>
  </si>
  <si>
    <t>8.2.48</t>
  </si>
  <si>
    <t xml:space="preserve">Услуги автотранспорта ГАЗ 3308 3034</t>
  </si>
  <si>
    <t>8.2.49</t>
  </si>
  <si>
    <t xml:space="preserve">Услуги автотранспорта ЮМЗ 6</t>
  </si>
  <si>
    <t>8.2.50</t>
  </si>
  <si>
    <t xml:space="preserve">Услуги автотранспорта ГАЗ-2713</t>
  </si>
  <si>
    <t>8.2.51</t>
  </si>
  <si>
    <t xml:space="preserve">Услуги автотранспорта ПАЗ-3206</t>
  </si>
  <si>
    <t>8.2.52</t>
  </si>
  <si>
    <t>8.2.53</t>
  </si>
  <si>
    <t xml:space="preserve">Услуги автотранспорта ГАЗ 66</t>
  </si>
  <si>
    <t>8.2.54</t>
  </si>
  <si>
    <t xml:space="preserve">Услуги автотранспорта КРАЗ 250  </t>
  </si>
  <si>
    <t>8.2.55</t>
  </si>
  <si>
    <t xml:space="preserve">Услуги автотранспорта УАЗ 396254</t>
  </si>
  <si>
    <t>8.2.56</t>
  </si>
  <si>
    <t xml:space="preserve">Услуги автотранспорта ГАЗ 3284</t>
  </si>
  <si>
    <t>8.2.57</t>
  </si>
  <si>
    <t xml:space="preserve">Услуги автотранспорта ГАЗ 3308  </t>
  </si>
  <si>
    <t>8.2.58</t>
  </si>
  <si>
    <t xml:space="preserve">Услуги автотранспорта ЗИЛ 433362  </t>
  </si>
  <si>
    <t>8.2.59</t>
  </si>
  <si>
    <t xml:space="preserve">Услуги автотранспорта БМ-205В на базе МТЗ-82</t>
  </si>
  <si>
    <t>8.2.60</t>
  </si>
  <si>
    <t xml:space="preserve">Услуги автотранспорта ВС-22А-02. на шасси ЗИЛ-131</t>
  </si>
  <si>
    <t>8.2.61</t>
  </si>
  <si>
    <t xml:space="preserve">Услуги автотранспорта ВАЗ-21214</t>
  </si>
  <si>
    <t>8.2.62</t>
  </si>
  <si>
    <t xml:space="preserve">Услуги автотранспорта ГАЗ-33086</t>
  </si>
  <si>
    <t>8.2.63</t>
  </si>
  <si>
    <t xml:space="preserve">Услуги автотранспорта КРАЗ-250</t>
  </si>
  <si>
    <t>8.2.64</t>
  </si>
  <si>
    <t xml:space="preserve">Услуги автотранспорта Автокран КС-4562 на шасси  КРаЗ- 250</t>
  </si>
  <si>
    <t>8.2.65</t>
  </si>
  <si>
    <t xml:space="preserve">Услуги автотранспорта Автоподъемник АГП-14Т на шасси ГАЗ-33081 </t>
  </si>
  <si>
    <t>8.2.66</t>
  </si>
  <si>
    <t xml:space="preserve">Услуги автотранспорта Буро-крановая машина БКМ 317-01 на шасси автомобиля ГАЗ-3308 "Егерь-2</t>
  </si>
  <si>
    <t>8.2.67</t>
  </si>
  <si>
    <t xml:space="preserve">Услуги автотранспорта УАЗ 2206</t>
  </si>
  <si>
    <t>8.2.68</t>
  </si>
  <si>
    <t xml:space="preserve">Услуги автотранспорта БКМ-317</t>
  </si>
  <si>
    <t>8.2.69</t>
  </si>
  <si>
    <t xml:space="preserve">Услуги автотранспорта ПСС 131.18Э</t>
  </si>
  <si>
    <t>8.2.70</t>
  </si>
  <si>
    <t xml:space="preserve">Услуги автотранспорта КС-6476 на шасси МЗКТ-8326 </t>
  </si>
  <si>
    <t>8.2.71</t>
  </si>
  <si>
    <t xml:space="preserve">Услуги автотранспорта КС-45717-1</t>
  </si>
  <si>
    <t>8.2.72</t>
  </si>
  <si>
    <t xml:space="preserve">Услуги автотранспорта АПТ-28</t>
  </si>
  <si>
    <t>8.2.73</t>
  </si>
  <si>
    <t xml:space="preserve">Услуги автотранспорта ВС-22-01РГ</t>
  </si>
  <si>
    <t>8.2.74</t>
  </si>
  <si>
    <t xml:space="preserve">Услуги автотранспорта Стволовоз КамАЗ-65225-63 (с Полуприцепом специальным (опоровозом) УСТ-94651F)</t>
  </si>
  <si>
    <t>8.2.75</t>
  </si>
  <si>
    <t xml:space="preserve">Услуги автотранспорта Седельный тягач МАЗ-6422А5-320 ( с Полуприцепом с бортовым, платформой МАЗ-938662-(042))</t>
  </si>
  <si>
    <t>8.2.76</t>
  </si>
  <si>
    <t xml:space="preserve">Услуги автотранспорта ХТА-200-02М</t>
  </si>
  <si>
    <t>8.2.77</t>
  </si>
  <si>
    <t xml:space="preserve">Услуги автотранспорта ЮМЗ-6Л</t>
  </si>
  <si>
    <t>8.2.78</t>
  </si>
  <si>
    <t xml:space="preserve">Услуги автотранспорта К-700А</t>
  </si>
  <si>
    <t>8.2.79</t>
  </si>
  <si>
    <t xml:space="preserve">Услуги автотранспорта КРАЗ-250 КС4562</t>
  </si>
  <si>
    <t>8.2.80</t>
  </si>
  <si>
    <t xml:space="preserve">Услуги автотранспорта ГАЗ-3897 БКМ-317</t>
  </si>
  <si>
    <t>8.2.81</t>
  </si>
  <si>
    <t xml:space="preserve">Услуги автотранспорта МТЗ-80</t>
  </si>
  <si>
    <t>8.2.82</t>
  </si>
  <si>
    <t xml:space="preserve">Услуги автотранспорта Автокран КС-35714 на базе Урал-5557, 6*6, г/п16т</t>
  </si>
  <si>
    <t>8.2.83</t>
  </si>
  <si>
    <t xml:space="preserve">Услуги автотранспорта Автомашина бурокрановая установка ЗИЛ-131 ямобур </t>
  </si>
  <si>
    <t>8.2.84</t>
  </si>
  <si>
    <t xml:space="preserve">Услуги автотранспорта Автокран КС-35715 на шасси МАЗ-5337</t>
  </si>
  <si>
    <t>8.2.85</t>
  </si>
  <si>
    <t xml:space="preserve">Услуги автотранспорта  АГП-22.02 на базе ЗИЛ-433440</t>
  </si>
  <si>
    <t>8.2.86</t>
  </si>
  <si>
    <t xml:space="preserve">Услуги автотранспорта Бурильно-крановая машина (БКМ-515) на базе УРАЛ-43206</t>
  </si>
  <si>
    <t>8.2.87</t>
  </si>
  <si>
    <t xml:space="preserve">Услуги автотранспорта А/м ГАЗ-330232 </t>
  </si>
  <si>
    <t>8.2.88</t>
  </si>
  <si>
    <t xml:space="preserve">Услуги автотранспорта А/м ЭТЛ-35К на базе автобуса ПАЗ-3208-110 </t>
  </si>
  <si>
    <t>8.2.89</t>
  </si>
  <si>
    <t xml:space="preserve">Услуги автотранспорта А/м УАЗ-220694-04 </t>
  </si>
  <si>
    <t>8.2.90</t>
  </si>
  <si>
    <t xml:space="preserve">Услуги автотранспорта А/м Камаз-43114 ВТ26 </t>
  </si>
  <si>
    <t>8.2.91</t>
  </si>
  <si>
    <t xml:space="preserve">Услуги автотранспорта А/м ЗИЛ-131 АГП-18.04 </t>
  </si>
  <si>
    <t>8.2.92</t>
  </si>
  <si>
    <t xml:space="preserve">Услуги автотранспорта Автомашина УАЗ-315192 (легков.) </t>
  </si>
  <si>
    <t>8.3.</t>
  </si>
  <si>
    <r>
      <t xml:space="preserve">Разрешительные и наблюдательные функции при перемещении ОЭХ</t>
    </r>
    <r>
      <rPr>
        <sz val="12"/>
        <rFont val="Calibri"/>
      </rPr>
      <t>¹</t>
    </r>
  </si>
  <si>
    <t>8.3.1</t>
  </si>
  <si>
    <t xml:space="preserve">Подготовка заключения, подготовка и выдача технического задания (технических условий), расчета стартовой стоимости на перемещение ОЭХ</t>
  </si>
  <si>
    <t xml:space="preserve">1 объект</t>
  </si>
  <si>
    <t>8.3.2</t>
  </si>
  <si>
    <t xml:space="preserve">Согласование проектной документации по реконструкции (выносу/переустройству) ОЭХ</t>
  </si>
  <si>
    <t>8.3.3</t>
  </si>
  <si>
    <t xml:space="preserve">Согласование проекта производства работ на выполнение СМР по реконструкции (выносу/переустройству) ОЭХ</t>
  </si>
  <si>
    <t>8.3.4</t>
  </si>
  <si>
    <t xml:space="preserve">Организация допуска Заказчика (Подрядчиков) к объектам ОЭХ для производства работ</t>
  </si>
  <si>
    <t xml:space="preserve">1 день</t>
  </si>
  <si>
    <t>8.3.5</t>
  </si>
  <si>
    <t xml:space="preserve">Организация технического надзора за производством строительно-монтажных работ в части обеспечения безопасности объектов электроэнергетики</t>
  </si>
  <si>
    <t>8.3.6</t>
  </si>
  <si>
    <t xml:space="preserve">Участие в работе комиссии по приемке перемещенных объектов электроэнергетики</t>
  </si>
  <si>
    <r>
      <rPr>
        <b/>
        <sz val="12"/>
        <rFont val="Calibri"/>
      </rPr>
      <t>¹</t>
    </r>
    <r>
      <rPr>
        <sz val="12"/>
        <rFont val="Times New Roman"/>
      </rPr>
      <t xml:space="preserve"> При привлечении автомобильного и специального транспорта филиала ПАО "Россети Юг"-"Волгоградэнерго" для предоставления услуг, дополнительно необходимо применять расценки раздела 8.2.</t>
    </r>
  </si>
  <si>
    <r>
      <rPr>
        <b/>
        <sz val="12"/>
        <rFont val="Calibri"/>
      </rPr>
      <t xml:space="preserve">² </t>
    </r>
    <r>
      <rPr>
        <sz val="12"/>
        <rFont val="Times New Roman"/>
      </rPr>
      <t xml:space="preserve">Стоимость услуги является ориентировочной и подлежит уточнению при заключении договора с Заявителем, зависит от необходимого Заявителю объема информации и степени сложности запроса. </t>
    </r>
  </si>
  <si>
    <r>
      <rPr>
        <b/>
        <sz val="12"/>
        <rFont val="Calibri"/>
      </rPr>
      <t xml:space="preserve">³ </t>
    </r>
    <r>
      <rPr>
        <sz val="12"/>
        <rFont val="Times New Roman"/>
      </rPr>
      <t xml:space="preserve">Размер компенсации ограничен условием, изложенным в пункте 79 "Правил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сетям", утвержденных Постановлением Правительства РФ от 27 декабря 2004 г. N 861.</t>
    </r>
  </si>
  <si>
    <t xml:space="preserve">Приложение № 4 </t>
  </si>
  <si>
    <t xml:space="preserve">Прейскурант на дополнительные услуги</t>
  </si>
  <si>
    <t xml:space="preserve">Старая нумерация</t>
  </si>
  <si>
    <t xml:space="preserve">Ед.изм. </t>
  </si>
  <si>
    <t xml:space="preserve">НДС, 
22%</t>
  </si>
  <si>
    <t xml:space="preserve">Итого, с НДС</t>
  </si>
  <si>
    <t xml:space="preserve">А - постоянная составляющая</t>
  </si>
  <si>
    <t xml:space="preserve">В - переменная составляющая</t>
  </si>
  <si>
    <t>Итого</t>
  </si>
  <si>
    <t>8.4.</t>
  </si>
  <si>
    <r>
      <t xml:space="preserve">Услуги доступа к объектам электросетевого хозяйства для целей строительство и эксплуатация ВОЛС на воздушных линиях электропередачи </t>
    </r>
    <r>
      <rPr>
        <vertAlign val="superscript"/>
        <sz val="12"/>
        <rFont val="Times New Roman"/>
      </rPr>
      <t>4</t>
    </r>
  </si>
  <si>
    <t>16.1</t>
  </si>
  <si>
    <t>8.4.1.</t>
  </si>
  <si>
    <t xml:space="preserve">Раздел А.  Строительство и эксплуатация ВОЛС на воздушных линиях электропередачи 0,4-10 кВ</t>
  </si>
  <si>
    <t>16.1.1</t>
  </si>
  <si>
    <t>8.4.1.1</t>
  </si>
  <si>
    <t xml:space="preserve">Предоставление информации пользователям инфраструктуры ПАО "Россети Юг"</t>
  </si>
  <si>
    <t xml:space="preserve">1 км</t>
  </si>
  <si>
    <t>8.4.1.1.1</t>
  </si>
  <si>
    <t xml:space="preserve">Выполнение работ по осмотру, измерению, обследованию объектов электросетевого хозяйства ПАО "Россети Юг", в целях предоставления информации пользователям инфраструктуры ПАО "Россети Юг"</t>
  </si>
  <si>
    <t>8.4.1.1.2</t>
  </si>
  <si>
    <t xml:space="preserve">Подготовка информации в соответствии с запросом пользователя инфраструктуры</t>
  </si>
  <si>
    <t>16.2</t>
  </si>
  <si>
    <t>8.4.2.</t>
  </si>
  <si>
    <t xml:space="preserve">Раздел Б. Строительство и эксплуатация ВОЛС на воздушных линиях электропередачи 35-110 кВ</t>
  </si>
  <si>
    <t>16.2.1</t>
  </si>
  <si>
    <t>8.4.2.1</t>
  </si>
  <si>
    <t>8.4.2.1.1</t>
  </si>
  <si>
    <t>8.4.2.1.2</t>
  </si>
  <si>
    <t>16.3</t>
  </si>
  <si>
    <t>8.4.3.</t>
  </si>
  <si>
    <t xml:space="preserve">Раздел В. Строительство и эксплуатация ВОЛС на воздушных линиях электропередачи 0,4 -110 кВ</t>
  </si>
  <si>
    <t>16.3.1</t>
  </si>
  <si>
    <t>8.4.3.1</t>
  </si>
  <si>
    <t>8.4.3.1.1</t>
  </si>
  <si>
    <t>8.4.3.1.2</t>
  </si>
  <si>
    <t>8.4.4.</t>
  </si>
  <si>
    <t xml:space="preserve">Проектно-изыскательские работы по строительству волоконно-оптических линий связи (ВОЛС) клиента (в том числе предпроектное обследование проектируемой трассы ВОЛС и разработка рабочей документации)5</t>
  </si>
  <si>
    <t>8.5.</t>
  </si>
  <si>
    <t xml:space="preserve">Расчет потерь в электрических сетях (вне зоны ответственности филиала)</t>
  </si>
  <si>
    <t>8.6.</t>
  </si>
  <si>
    <r>
      <t xml:space="preserve">Подготовка и выдача документов для формирования соглашения о компенсации при переустройстве </t>
    </r>
    <r>
      <rPr>
        <vertAlign val="superscript"/>
        <sz val="12"/>
        <rFont val="Times New Roman"/>
      </rPr>
      <t>4</t>
    </r>
  </si>
  <si>
    <t>8.6.1</t>
  </si>
  <si>
    <t xml:space="preserve">Подготовка и выдача документов для формирования соглашения о компенсации при переустройстве ВЛ 0,4-10 кВ и линии связи в составе переустраиваемой ВЛ</t>
  </si>
  <si>
    <t xml:space="preserve">1 заявка/         1 объект/ 
1 СКП</t>
  </si>
  <si>
    <t>8.6.2</t>
  </si>
  <si>
    <t xml:space="preserve">Подготовка и выдача документов для формирования соглашения о компенсации при переустройстве ВЛ 35-110 кВ и линии связи в составе переустраиваемой ВЛ</t>
  </si>
  <si>
    <t xml:space="preserve">1 заявка/         1 объект/
 1 СКП</t>
  </si>
  <si>
    <t>8.6.3</t>
  </si>
  <si>
    <t xml:space="preserve">Подготовка и выдача документов для формирования соглашения о компенсации при переустройстве КЛ 0,4-10 кВ </t>
  </si>
  <si>
    <t>8.6.4</t>
  </si>
  <si>
    <t xml:space="preserve">Подготовка и выдача документов для формирования соглашения о компенсации при переустройстве КЛ 35-110 кВ  </t>
  </si>
  <si>
    <t>8.6.5</t>
  </si>
  <si>
    <t xml:space="preserve">Подготовка и выдача документов для формирования соглашения о компенсации при переустройстве линии связи  </t>
  </si>
  <si>
    <t>8.6.6</t>
  </si>
  <si>
    <t xml:space="preserve">Подготовка и выдача документов для формирования соглашения о компенсации при переустройстве ПС 6-10 кВ</t>
  </si>
  <si>
    <t xml:space="preserve">1 заявка/         1 объект/
1 СКП</t>
  </si>
  <si>
    <t>8.6.7</t>
  </si>
  <si>
    <t xml:space="preserve">Подготовка и выдача документов для формирования соглашения о компенсации при переустройстве ПС 35-110 кВ  </t>
  </si>
  <si>
    <t>16.3.3</t>
  </si>
  <si>
    <t xml:space="preserve">⁴ Стоимость работ, указанных в разделе 8.4 Прейскуранта, не учитывает затраты на проезд к месту проведения работ и обратно. При определении окончательной стоимости работ в случае привлечения автотранспорта филиала ПАО «Россети Юг» - «Волгоградэнерго» необходимо использовать расценки раздела 8.2. При определении стоимости услуг с использованием данных расценок при изменении физического объема услуги изменяется пропорционально количеству только стоимость, зависящая от переменной части расценки. Например, Стоимость Услуг = Постоянная часть расценки + Переменная часть расценки * Физический объем услуги, руб.</t>
  </si>
  <si>
    <t>16.3.6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</si>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</sst>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#,##0.0"/>
  </numFmts>
  <fonts count="12">
    <font>
      <sz val="11.000000"/>
      <color theme="1"/>
      <name val="Calibri"/>
      <scheme val="minor"/>
    </font>
    <font>
      <sz val="10.000000"/>
      <name val="Arial Cyr"/>
    </font>
    <font>
      <sz val="10.000000"/>
      <name val="Helv"/>
    </font>
    <font>
      <sz val="11.000000"/>
      <name val="Calibri"/>
      <scheme val="minor"/>
    </font>
    <font>
      <sz val="12.000000"/>
      <name val="Times New Roman"/>
    </font>
    <font>
      <b/>
      <sz val="12.000000"/>
      <name val="Times New Roman"/>
    </font>
    <font>
      <sz val="11.000000"/>
      <name val="Times New Roman"/>
    </font>
    <font>
      <sz val="9.000000"/>
      <name val="Calibri"/>
      <scheme val="minor"/>
    </font>
    <font>
      <b/>
      <sz val="11.000000"/>
      <name val="Times New Roman"/>
    </font>
    <font>
      <sz val="9.000000"/>
      <name val="Times New Roman"/>
    </font>
    <font>
      <sz val="11.000000"/>
      <name val="Calibri"/>
    </font>
    <font>
      <sz val="14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5" tint="0.39997558519241921"/>
        <bgColor theme="5" tint="0.39997558519241921"/>
      </patternFill>
    </fill>
  </fills>
  <borders count="16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4"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</cellStyleXfs>
  <cellXfs count="87">
    <xf fontId="0" fillId="0" borderId="0" numFmtId="0" xfId="0"/>
    <xf fontId="3" fillId="0" borderId="0" numFmtId="0" xfId="0" applyFont="1" applyAlignment="1">
      <alignment vertical="top"/>
    </xf>
    <xf fontId="4" fillId="0" borderId="0" numFmtId="0" xfId="0" applyFont="1" applyAlignment="1">
      <alignment horizontal="right" vertical="top"/>
    </xf>
    <xf fontId="4" fillId="0" borderId="0" numFmtId="0" xfId="0" applyFont="1" applyAlignment="1">
      <alignment horizontal="center" vertical="top"/>
    </xf>
    <xf fontId="4" fillId="0" borderId="1" numFmtId="0" xfId="0" applyFont="1" applyBorder="1" applyAlignment="1">
      <alignment horizontal="center" vertical="top"/>
    </xf>
    <xf fontId="5" fillId="0" borderId="1" numFmtId="0" xfId="0" applyFont="1" applyBorder="1" applyAlignment="1">
      <alignment horizontal="center" vertical="top" wrapText="1"/>
    </xf>
    <xf fontId="4" fillId="0" borderId="1" numFmtId="0" xfId="0" applyFont="1" applyBorder="1" applyAlignment="1">
      <alignment horizontal="center" vertical="top" wrapText="1"/>
    </xf>
    <xf fontId="4" fillId="0" borderId="1" numFmtId="0" xfId="0" applyFont="1" applyBorder="1" applyAlignment="1">
      <alignment vertical="top"/>
    </xf>
    <xf fontId="5" fillId="0" borderId="1" numFmtId="0" xfId="0" applyFont="1" applyBorder="1" applyAlignment="1">
      <alignment horizontal="center" vertical="top"/>
    </xf>
    <xf fontId="5" fillId="0" borderId="1" numFmtId="0" xfId="0" applyFont="1" applyBorder="1" applyAlignment="1">
      <alignment horizontal="left" vertical="top" wrapText="1"/>
    </xf>
    <xf fontId="4" fillId="0" borderId="1" numFmtId="0" xfId="0" applyFont="1" applyBorder="1" applyAlignment="1">
      <alignment horizontal="left" vertical="top" wrapText="1"/>
    </xf>
    <xf fontId="4" fillId="0" borderId="1" numFmtId="0" xfId="0" applyFont="1" applyBorder="1" applyAlignment="1">
      <alignment vertical="top" wrapText="1"/>
    </xf>
    <xf fontId="4" fillId="0" borderId="1" numFmtId="0" xfId="0" applyFont="1" applyBorder="1" applyAlignment="1">
      <alignment horizontal="justify" vertical="top" wrapText="1"/>
    </xf>
    <xf fontId="6" fillId="0" borderId="1" numFmtId="0" xfId="0" applyFont="1" applyBorder="1" applyAlignment="1">
      <alignment vertical="top"/>
    </xf>
    <xf fontId="4" fillId="0" borderId="1" numFmtId="4" xfId="0" applyNumberFormat="1" applyFont="1" applyBorder="1" applyAlignment="1">
      <alignment horizontal="center" vertical="top" wrapText="1"/>
    </xf>
    <xf fontId="6" fillId="0" borderId="1" numFmtId="2" xfId="0" applyNumberFormat="1" applyFont="1" applyBorder="1" applyAlignment="1">
      <alignment horizontal="center" vertical="top"/>
    </xf>
    <xf fontId="3" fillId="0" borderId="0" numFmtId="2" xfId="0" applyNumberFormat="1" applyFont="1" applyAlignment="1">
      <alignment vertical="top"/>
    </xf>
    <xf fontId="7" fillId="0" borderId="0" numFmtId="0" xfId="0" applyFont="1" applyAlignment="1">
      <alignment horizontal="left" vertical="top" wrapText="1"/>
    </xf>
    <xf fontId="7" fillId="0" borderId="0" numFmtId="0" xfId="0" applyFont="1" applyAlignment="1">
      <alignment horizontal="center" vertical="top"/>
    </xf>
    <xf fontId="7" fillId="0" borderId="0" numFmtId="0" xfId="0" applyFont="1" applyAlignment="1">
      <alignment vertical="top"/>
    </xf>
    <xf fontId="7" fillId="0" borderId="0" numFmtId="0" xfId="0" applyFont="1" applyAlignment="1">
      <alignment horizontal="center" vertical="top" wrapText="1"/>
    </xf>
    <xf fontId="4" fillId="0" borderId="1" numFmtId="4" xfId="0" applyNumberFormat="1" applyFont="1" applyBorder="1" applyAlignment="1">
      <alignment vertical="top" wrapText="1"/>
    </xf>
    <xf fontId="7" fillId="0" borderId="0" numFmtId="4" xfId="0" applyNumberFormat="1" applyFont="1" applyAlignment="1">
      <alignment vertical="top" wrapText="1"/>
    </xf>
    <xf fontId="7" fillId="0" borderId="0" numFmtId="4" xfId="0" applyNumberFormat="1" applyFont="1" applyAlignment="1">
      <alignment vertical="top"/>
    </xf>
    <xf fontId="3" fillId="0" borderId="0" numFmtId="160" xfId="0" applyNumberFormat="1" applyFont="1" applyAlignment="1">
      <alignment vertical="top"/>
    </xf>
    <xf fontId="4" fillId="0" borderId="1" numFmtId="49" xfId="0" applyNumberFormat="1" applyFont="1" applyBorder="1" applyAlignment="1">
      <alignment horizontal="center" vertical="top"/>
    </xf>
    <xf fontId="7" fillId="2" borderId="0" numFmtId="4" xfId="0" applyNumberFormat="1" applyFont="1" applyFill="1" applyAlignment="1">
      <alignment vertical="top"/>
    </xf>
    <xf fontId="7" fillId="2" borderId="0" numFmtId="0" xfId="0" applyFont="1" applyFill="1" applyAlignment="1">
      <alignment vertical="top"/>
    </xf>
    <xf fontId="6" fillId="0" borderId="0" numFmtId="0" xfId="0" applyFont="1" applyAlignment="1">
      <alignment vertical="top"/>
    </xf>
    <xf fontId="4" fillId="0" borderId="1" numFmtId="4" xfId="0" applyNumberFormat="1" applyFont="1" applyBorder="1" applyAlignment="1">
      <alignment horizontal="center" vertical="top"/>
    </xf>
    <xf fontId="7" fillId="0" borderId="0" numFmtId="4" xfId="0" applyNumberFormat="1" applyFont="1" applyAlignment="1">
      <alignment horizontal="center" vertical="top" wrapText="1"/>
    </xf>
    <xf fontId="8" fillId="0" borderId="0" numFmtId="0" xfId="0" applyFont="1" applyAlignment="1">
      <alignment vertical="top"/>
    </xf>
    <xf fontId="5" fillId="0" borderId="1" numFmtId="0" xfId="0" applyFont="1" applyBorder="1" applyAlignment="1">
      <alignment vertical="top" wrapText="1"/>
    </xf>
    <xf fontId="4" fillId="0" borderId="2" numFmtId="0" xfId="0" applyFont="1" applyBorder="1" applyAlignment="1">
      <alignment horizontal="center" vertical="top"/>
    </xf>
    <xf fontId="4" fillId="0" borderId="2" numFmtId="0" xfId="0" applyFont="1" applyBorder="1" applyAlignment="1">
      <alignment vertical="top" wrapText="1"/>
    </xf>
    <xf fontId="4" fillId="0" borderId="3" numFmtId="0" xfId="0" applyFont="1" applyBorder="1" applyAlignment="1">
      <alignment horizontal="center" vertical="top" wrapText="1"/>
    </xf>
    <xf fontId="4" fillId="0" borderId="4" numFmtId="0" xfId="0" applyFont="1" applyBorder="1" applyAlignment="1">
      <alignment horizontal="center" vertical="top" wrapText="1"/>
    </xf>
    <xf fontId="4" fillId="0" borderId="5" numFmtId="0" xfId="0" applyFont="1" applyBorder="1" applyAlignment="1">
      <alignment horizontal="center" vertical="top" wrapText="1"/>
    </xf>
    <xf fontId="4" fillId="0" borderId="6" numFmtId="0" xfId="0" applyFont="1" applyBorder="1" applyAlignment="1">
      <alignment horizontal="center" vertical="center" wrapText="1"/>
    </xf>
    <xf fontId="4" fillId="0" borderId="6" numFmtId="0" xfId="0" applyFont="1" applyBorder="1" applyAlignment="1">
      <alignment horizontal="justify" vertical="center" wrapText="1"/>
    </xf>
    <xf fontId="4" fillId="0" borderId="7" numFmtId="0" xfId="0" applyFont="1" applyBorder="1" applyAlignment="1">
      <alignment horizontal="center" vertical="center" wrapText="1"/>
    </xf>
    <xf fontId="4" fillId="0" borderId="8" numFmtId="0" xfId="0" applyFont="1" applyBorder="1" applyAlignment="1">
      <alignment horizontal="center" vertical="center" wrapText="1"/>
    </xf>
    <xf fontId="4" fillId="0" borderId="9" numFmtId="0" xfId="0" applyFont="1" applyBorder="1" applyAlignment="1">
      <alignment horizontal="center" vertical="center" wrapText="1"/>
    </xf>
    <xf fontId="5" fillId="0" borderId="10" numFmtId="0" xfId="0" applyFont="1" applyBorder="1" applyAlignment="1">
      <alignment horizontal="center" vertical="top"/>
    </xf>
    <xf fontId="5" fillId="0" borderId="10" numFmtId="0" xfId="0" applyFont="1" applyBorder="1" applyAlignment="1">
      <alignment horizontal="left" vertical="top" wrapText="1"/>
    </xf>
    <xf fontId="4" fillId="0" borderId="1" numFmtId="0" xfId="0" applyFont="1" applyBorder="1" applyAlignment="1">
      <alignment shrinkToFit="1" vertical="top"/>
    </xf>
    <xf fontId="3" fillId="3" borderId="0" numFmtId="0" xfId="0" applyFont="1" applyFill="1" applyAlignment="1">
      <alignment vertical="top"/>
    </xf>
    <xf fontId="4" fillId="3" borderId="1" numFmtId="49" xfId="0" applyNumberFormat="1" applyFont="1" applyFill="1" applyBorder="1" applyAlignment="1">
      <alignment horizontal="center" vertical="top"/>
    </xf>
    <xf fontId="4" fillId="3" borderId="1" numFmtId="0" xfId="0" applyFont="1" applyFill="1" applyBorder="1" applyAlignment="1">
      <alignment vertical="top" wrapText="1"/>
    </xf>
    <xf fontId="4" fillId="3" borderId="1" numFmtId="0" xfId="0" applyFont="1" applyFill="1" applyBorder="1" applyAlignment="1">
      <alignment horizontal="center" vertical="top" wrapText="1"/>
    </xf>
    <xf fontId="4" fillId="3" borderId="1" numFmtId="4" xfId="0" applyNumberFormat="1" applyFont="1" applyFill="1" applyBorder="1" applyAlignment="1">
      <alignment vertical="top" wrapText="1"/>
    </xf>
    <xf fontId="7" fillId="3" borderId="0" numFmtId="0" xfId="0" applyFont="1" applyFill="1" applyAlignment="1">
      <alignment vertical="top"/>
    </xf>
    <xf fontId="4" fillId="3" borderId="0" numFmtId="4" xfId="0" applyNumberFormat="1" applyFont="1" applyFill="1" applyAlignment="1">
      <alignment vertical="top" wrapText="1"/>
    </xf>
    <xf fontId="7" fillId="3" borderId="0" numFmtId="4" xfId="0" applyNumberFormat="1" applyFont="1" applyFill="1" applyAlignment="1">
      <alignment vertical="top"/>
    </xf>
    <xf fontId="9" fillId="0" borderId="0" numFmtId="4" xfId="0" applyNumberFormat="1" applyFont="1" applyAlignment="1">
      <alignment vertical="top" wrapText="1"/>
    </xf>
    <xf fontId="4" fillId="0" borderId="1" numFmtId="0" xfId="0" applyFont="1" applyBorder="1" applyAlignment="1">
      <alignment shrinkToFit="1" vertical="top" wrapText="1"/>
    </xf>
    <xf fontId="4" fillId="0" borderId="1" numFmtId="4" xfId="0" applyNumberFormat="1" applyFont="1" applyBorder="1" applyAlignment="1">
      <alignment vertical="top"/>
    </xf>
    <xf fontId="4" fillId="0" borderId="4" numFmtId="49" xfId="0" applyNumberFormat="1" applyFont="1" applyBorder="1" applyAlignment="1">
      <alignment horizontal="left" vertical="top" wrapText="1"/>
    </xf>
    <xf fontId="4" fillId="0" borderId="0" numFmtId="49" xfId="0" applyNumberFormat="1" applyFont="1" applyAlignment="1">
      <alignment horizontal="left" vertical="top" wrapText="1"/>
    </xf>
    <xf fontId="4" fillId="0" borderId="0" numFmtId="0" xfId="0" applyFont="1" applyAlignment="1">
      <alignment horizontal="left" vertical="top" wrapText="1"/>
    </xf>
    <xf fontId="10" fillId="0" borderId="0" numFmtId="0" xfId="0" applyFont="1" applyAlignment="1">
      <alignment vertical="top"/>
    </xf>
    <xf fontId="11" fillId="0" borderId="0" numFmtId="0" xfId="0" applyFont="1" applyAlignment="1">
      <alignment horizontal="center" vertical="top"/>
    </xf>
    <xf fontId="11" fillId="0" borderId="0" numFmtId="0" xfId="0" applyFont="1" applyAlignment="1">
      <alignment vertical="top"/>
    </xf>
    <xf fontId="4" fillId="0" borderId="0" numFmtId="0" xfId="0" applyFont="1" applyAlignment="1">
      <alignment vertical="top"/>
    </xf>
    <xf fontId="11" fillId="0" borderId="0" numFmtId="0" xfId="0" applyFont="1" applyAlignment="1">
      <alignment horizontal="center" vertical="top" wrapText="1"/>
    </xf>
    <xf fontId="4" fillId="0" borderId="11" numFmtId="0" xfId="0" applyFont="1" applyBorder="1" applyAlignment="1">
      <alignment horizontal="center" vertical="top" wrapText="1"/>
    </xf>
    <xf fontId="4" fillId="0" borderId="1" numFmtId="2" xfId="0" applyNumberFormat="1" applyFont="1" applyBorder="1" applyAlignment="1">
      <alignment horizontal="center" vertical="top" wrapText="1"/>
    </xf>
    <xf fontId="11" fillId="0" borderId="1" numFmtId="0" xfId="0" applyFont="1" applyBorder="1" applyAlignment="1">
      <alignment horizontal="center" vertical="top" wrapText="1"/>
    </xf>
    <xf fontId="4" fillId="0" borderId="12" numFmtId="0" xfId="0" applyFont="1" applyBorder="1" applyAlignment="1">
      <alignment horizontal="center" vertical="top" wrapText="1"/>
    </xf>
    <xf fontId="4" fillId="0" borderId="1" numFmtId="1" xfId="0" applyNumberFormat="1" applyFont="1" applyBorder="1" applyAlignment="1">
      <alignment horizontal="center" vertical="top" wrapText="1"/>
    </xf>
    <xf fontId="4" fillId="2" borderId="1" numFmtId="0" xfId="0" applyFont="1" applyFill="1" applyBorder="1" applyAlignment="1">
      <alignment horizontal="center" vertical="top"/>
    </xf>
    <xf fontId="4" fillId="2" borderId="1" numFmtId="1" xfId="0" applyNumberFormat="1" applyFont="1" applyFill="1" applyBorder="1" applyAlignment="1">
      <alignment horizontal="center" vertical="top" wrapText="1"/>
    </xf>
    <xf fontId="4" fillId="0" borderId="1" numFmtId="49" xfId="0" applyNumberFormat="1" applyFont="1" applyBorder="1" applyAlignment="1">
      <alignment horizontal="center" vertical="top" wrapText="1"/>
    </xf>
    <xf fontId="4" fillId="0" borderId="1" numFmtId="1" xfId="0" applyNumberFormat="1" applyFont="1" applyBorder="1" applyAlignment="1">
      <alignment horizontal="left" vertical="top" wrapText="1"/>
    </xf>
    <xf fontId="4" fillId="0" borderId="1" numFmtId="2" xfId="0" applyNumberFormat="1" applyFont="1" applyBorder="1" applyAlignment="1">
      <alignment vertical="top" wrapText="1"/>
    </xf>
    <xf fontId="7" fillId="0" borderId="0" numFmtId="2" xfId="0" applyNumberFormat="1" applyFont="1" applyAlignment="1">
      <alignment vertical="top"/>
    </xf>
    <xf fontId="9" fillId="0" borderId="0" numFmtId="0" xfId="0" applyFont="1" applyAlignment="1">
      <alignment vertical="top"/>
    </xf>
    <xf fontId="4" fillId="0" borderId="13" numFmtId="49" xfId="0" applyNumberFormat="1" applyFont="1" applyBorder="1" applyAlignment="1">
      <alignment horizontal="center" vertical="top" wrapText="1"/>
    </xf>
    <xf fontId="4" fillId="0" borderId="13" numFmtId="0" xfId="0" applyFont="1" applyBorder="1" applyAlignment="1">
      <alignment vertical="top" wrapText="1"/>
    </xf>
    <xf fontId="3" fillId="0" borderId="14" numFmtId="0" xfId="0" applyFont="1" applyBorder="1" applyAlignment="1">
      <alignment vertical="top" wrapText="1"/>
    </xf>
    <xf fontId="3" fillId="0" borderId="4" numFmtId="0" xfId="0" applyFont="1" applyBorder="1" applyAlignment="1">
      <alignment vertical="top" wrapText="1"/>
    </xf>
    <xf fontId="3" fillId="0" borderId="15" numFmtId="0" xfId="0" applyFont="1" applyBorder="1" applyAlignment="1">
      <alignment vertical="top" wrapText="1"/>
    </xf>
    <xf fontId="4" fillId="0" borderId="15" numFmtId="4" xfId="0" applyNumberFormat="1" applyFont="1" applyBorder="1" applyAlignment="1">
      <alignment vertical="top" wrapText="1"/>
    </xf>
    <xf fontId="4" fillId="0" borderId="4" numFmtId="0" xfId="0" applyFont="1" applyBorder="1" applyAlignment="1">
      <alignment horizontal="justify" vertical="top" wrapText="1"/>
    </xf>
    <xf fontId="4" fillId="0" borderId="0" numFmtId="0" xfId="0" applyFont="1" applyAlignment="1">
      <alignment horizontal="justify" vertical="top" wrapText="1"/>
    </xf>
    <xf fontId="3" fillId="0" borderId="0" numFmtId="4" xfId="0" applyNumberFormat="1" applyFont="1" applyAlignment="1">
      <alignment vertical="top"/>
    </xf>
    <xf fontId="4" fillId="0" borderId="1" numFmtId="16" xfId="0" applyNumberFormat="1" applyFont="1" applyBorder="1" applyAlignment="1">
      <alignment horizontal="center" vertical="top" wrapText="1"/>
    </xf>
  </cellXfs>
  <cellStyles count="4">
    <cellStyle name="Обычный" xfId="0" builtinId="0"/>
    <cellStyle name="Обычный 2" xfId="1"/>
    <cellStyle name="Обычный 2 2" xfId="2"/>
    <cellStyle name="Стиль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85" workbookViewId="0">
      <pane xSplit="2" ySplit="5" topLeftCell="C6" activePane="bottomRight" state="frozen"/>
      <selection activeCell="G7" activeCellId="0" sqref="G:S"/>
    </sheetView>
  </sheetViews>
  <sheetFormatPr defaultRowHeight="14.25"/>
  <cols>
    <col customWidth="1" min="1" max="1" style="1" width="12.42578125"/>
    <col customWidth="1" min="2" max="2" style="1" width="72.85546875"/>
    <col customWidth="1" min="3" max="3" style="1" width="16.42578125"/>
    <col customWidth="1" min="4" max="4" style="1" width="20.28515625"/>
    <col customWidth="1" min="5" max="5" style="1" width="17.85546875"/>
    <col customWidth="1" min="6" max="6" style="1" width="17.5703125"/>
    <col customWidth="1" min="7" max="7" style="1" width="12"/>
    <col customWidth="1" min="8" max="8" style="1" width="13.5703125"/>
    <col customWidth="1" min="9" max="9" style="1" width="19.28515625"/>
    <col customWidth="1" min="10" max="10" style="1" width="13"/>
    <col min="11" max="11" style="1" width="9.140625"/>
    <col customWidth="1" min="12" max="12" style="1" width="11.7109375"/>
    <col min="13" max="16384" style="1" width="9.140625"/>
  </cols>
  <sheetData>
    <row r="1" ht="15">
      <c r="F1" s="2" t="s">
        <v>0</v>
      </c>
      <c r="I1" s="2"/>
    </row>
    <row r="2" ht="15">
      <c r="F2" s="2" t="s">
        <v>1</v>
      </c>
      <c r="I2" s="2"/>
    </row>
    <row r="3" ht="15">
      <c r="F3" s="2" t="s">
        <v>2</v>
      </c>
      <c r="I3" s="2"/>
    </row>
    <row r="4" ht="15">
      <c r="F4" s="2"/>
      <c r="I4" s="2"/>
    </row>
    <row r="5" ht="15">
      <c r="F5" s="2" t="s">
        <v>3</v>
      </c>
      <c r="I5" s="2"/>
    </row>
    <row r="6" ht="15">
      <c r="F6" s="2" t="s">
        <v>4</v>
      </c>
      <c r="I6" s="2"/>
    </row>
    <row r="7" ht="15">
      <c r="F7" s="2" t="s">
        <v>2</v>
      </c>
      <c r="I7" s="2"/>
    </row>
    <row r="8" ht="15">
      <c r="A8" s="3" t="s">
        <v>5</v>
      </c>
      <c r="B8" s="3"/>
      <c r="C8" s="3"/>
      <c r="D8" s="3"/>
      <c r="E8" s="3"/>
      <c r="F8" s="3"/>
    </row>
    <row r="9" ht="15">
      <c r="B9" s="3"/>
      <c r="C9" s="3"/>
      <c r="D9" s="3"/>
      <c r="E9" s="3"/>
      <c r="F9" s="3"/>
    </row>
    <row r="11" ht="15">
      <c r="A11" s="4" t="s">
        <v>6</v>
      </c>
      <c r="B11" s="5" t="s">
        <v>7</v>
      </c>
      <c r="C11" s="6" t="s">
        <v>8</v>
      </c>
      <c r="D11" s="6" t="s">
        <v>9</v>
      </c>
      <c r="E11" s="6"/>
      <c r="F11" s="6"/>
    </row>
    <row r="12" ht="15">
      <c r="A12" s="4"/>
      <c r="B12" s="6"/>
      <c r="C12" s="6"/>
      <c r="D12" s="6" t="s">
        <v>10</v>
      </c>
      <c r="E12" s="6" t="s">
        <v>11</v>
      </c>
      <c r="F12" s="6" t="s">
        <v>12</v>
      </c>
    </row>
    <row r="13" ht="15">
      <c r="A13" s="7"/>
      <c r="B13" s="8" t="s">
        <v>13</v>
      </c>
      <c r="C13" s="4"/>
      <c r="D13" s="4"/>
      <c r="E13" s="4"/>
      <c r="F13" s="4"/>
    </row>
    <row r="14" ht="15">
      <c r="A14" s="8" t="s">
        <v>14</v>
      </c>
      <c r="B14" s="9" t="s">
        <v>15</v>
      </c>
      <c r="C14" s="10"/>
      <c r="D14" s="10"/>
      <c r="E14" s="10"/>
      <c r="F14" s="10"/>
    </row>
    <row r="15" ht="35.25" customHeight="1">
      <c r="A15" s="4" t="s">
        <v>16</v>
      </c>
      <c r="B15" s="11" t="s">
        <v>17</v>
      </c>
      <c r="C15" s="6" t="s">
        <v>18</v>
      </c>
      <c r="D15" s="6"/>
      <c r="E15" s="6"/>
      <c r="F15" s="6"/>
    </row>
    <row r="16" ht="39" customHeight="1">
      <c r="A16" s="4" t="s">
        <v>19</v>
      </c>
      <c r="B16" s="11" t="s">
        <v>20</v>
      </c>
      <c r="C16" s="6" t="s">
        <v>18</v>
      </c>
      <c r="D16" s="6"/>
      <c r="E16" s="6"/>
      <c r="F16" s="6"/>
    </row>
    <row r="17" ht="29.25" customHeight="1">
      <c r="A17" s="4" t="s">
        <v>21</v>
      </c>
      <c r="B17" s="11" t="s">
        <v>22</v>
      </c>
      <c r="C17" s="6" t="s">
        <v>18</v>
      </c>
      <c r="D17" s="6"/>
      <c r="E17" s="6"/>
      <c r="F17" s="6"/>
    </row>
    <row r="18" ht="39" customHeight="1">
      <c r="A18" s="4" t="s">
        <v>23</v>
      </c>
      <c r="B18" s="11" t="s">
        <v>24</v>
      </c>
      <c r="C18" s="6" t="s">
        <v>18</v>
      </c>
      <c r="D18" s="6"/>
      <c r="E18" s="6"/>
      <c r="F18" s="6"/>
    </row>
    <row r="19" ht="15">
      <c r="A19" s="4" t="s">
        <v>25</v>
      </c>
      <c r="B19" s="11" t="s">
        <v>26</v>
      </c>
      <c r="C19" s="6"/>
      <c r="D19" s="6"/>
      <c r="E19" s="6"/>
      <c r="F19" s="6"/>
    </row>
    <row r="20" ht="29.25" customHeight="1">
      <c r="A20" s="4" t="s">
        <v>27</v>
      </c>
      <c r="B20" s="10" t="s">
        <v>28</v>
      </c>
      <c r="C20" s="10"/>
      <c r="D20" s="10"/>
      <c r="E20" s="10"/>
      <c r="F20" s="10"/>
    </row>
    <row r="21" ht="44.25" customHeight="1">
      <c r="A21" s="6" t="s">
        <v>29</v>
      </c>
      <c r="B21" s="12" t="s">
        <v>30</v>
      </c>
      <c r="C21" s="6" t="s">
        <v>31</v>
      </c>
      <c r="D21" s="6"/>
      <c r="E21" s="6"/>
      <c r="F21" s="6"/>
    </row>
    <row r="22" ht="30">
      <c r="A22" s="6" t="s">
        <v>32</v>
      </c>
      <c r="B22" s="12" t="s">
        <v>33</v>
      </c>
      <c r="C22" s="6"/>
      <c r="D22" s="6"/>
      <c r="E22" s="6"/>
      <c r="F22" s="6"/>
    </row>
    <row r="23" s="1" customFormat="1" ht="17.25" customHeight="1">
      <c r="A23" s="6" t="s">
        <v>34</v>
      </c>
      <c r="B23" s="13" t="s">
        <v>35</v>
      </c>
      <c r="C23" s="14" t="s">
        <v>36</v>
      </c>
      <c r="D23" s="15">
        <v>73.129999999999995</v>
      </c>
      <c r="E23" s="15">
        <f t="shared" ref="E23:E86" si="0">ROUND(D23*0.22,2)</f>
        <v>16.09</v>
      </c>
      <c r="F23" s="15">
        <f t="shared" ref="F23:F86" si="1">D23+E23</f>
        <v>89.219999999999999</v>
      </c>
      <c r="N23" s="16"/>
    </row>
    <row r="24" s="1" customFormat="1" ht="19.5" customHeight="1">
      <c r="A24" s="6" t="s">
        <v>37</v>
      </c>
      <c r="B24" s="13" t="s">
        <v>38</v>
      </c>
      <c r="C24" s="14" t="s">
        <v>36</v>
      </c>
      <c r="D24" s="15">
        <v>91.319999999999993</v>
      </c>
      <c r="E24" s="15">
        <f t="shared" si="0"/>
        <v>20.09</v>
      </c>
      <c r="F24" s="15">
        <f t="shared" si="1"/>
        <v>111.41</v>
      </c>
      <c r="N24" s="16"/>
    </row>
    <row r="25" s="1" customFormat="1" ht="24.75" customHeight="1">
      <c r="A25" s="6" t="s">
        <v>39</v>
      </c>
      <c r="B25" s="13" t="s">
        <v>40</v>
      </c>
      <c r="C25" s="14" t="s">
        <v>36</v>
      </c>
      <c r="D25" s="15">
        <v>133.06</v>
      </c>
      <c r="E25" s="15">
        <f t="shared" si="0"/>
        <v>29.27</v>
      </c>
      <c r="F25" s="15">
        <f t="shared" si="1"/>
        <v>162.33000000000001</v>
      </c>
      <c r="N25" s="16"/>
    </row>
    <row r="26" s="1" customFormat="1" ht="21.75" customHeight="1">
      <c r="A26" s="6" t="s">
        <v>41</v>
      </c>
      <c r="B26" s="13" t="s">
        <v>42</v>
      </c>
      <c r="C26" s="14" t="s">
        <v>36</v>
      </c>
      <c r="D26" s="15">
        <v>202.05000000000001</v>
      </c>
      <c r="E26" s="15">
        <f t="shared" si="0"/>
        <v>44.450000000000003</v>
      </c>
      <c r="F26" s="15">
        <f t="shared" si="1"/>
        <v>246.5</v>
      </c>
      <c r="N26" s="16"/>
    </row>
    <row r="27" s="1" customFormat="1" ht="45" customHeight="1">
      <c r="A27" s="6" t="s">
        <v>43</v>
      </c>
      <c r="B27" s="12" t="s">
        <v>44</v>
      </c>
      <c r="C27" s="6"/>
      <c r="D27" s="6"/>
      <c r="E27" s="6"/>
      <c r="F27" s="6"/>
      <c r="N27" s="16"/>
    </row>
    <row r="28" s="1" customFormat="1" ht="24.75" customHeight="1">
      <c r="A28" s="6" t="s">
        <v>45</v>
      </c>
      <c r="B28" s="13" t="s">
        <v>40</v>
      </c>
      <c r="C28" s="14" t="s">
        <v>36</v>
      </c>
      <c r="D28" s="15">
        <v>266.16000000000003</v>
      </c>
      <c r="E28" s="15">
        <f t="shared" si="0"/>
        <v>58.560000000000002</v>
      </c>
      <c r="F28" s="15">
        <f t="shared" si="1"/>
        <v>324.72000000000003</v>
      </c>
      <c r="N28" s="16"/>
    </row>
    <row r="29" s="1" customFormat="1" ht="16.5" customHeight="1">
      <c r="A29" s="6" t="s">
        <v>46</v>
      </c>
      <c r="B29" s="13" t="s">
        <v>42</v>
      </c>
      <c r="C29" s="14" t="s">
        <v>36</v>
      </c>
      <c r="D29" s="15">
        <v>401.70999999999998</v>
      </c>
      <c r="E29" s="15">
        <f t="shared" si="0"/>
        <v>88.379999999999995</v>
      </c>
      <c r="F29" s="15">
        <f t="shared" si="1"/>
        <v>490.08999999999997</v>
      </c>
      <c r="N29" s="16"/>
    </row>
    <row r="30" s="1" customFormat="1" ht="25.5" customHeight="1">
      <c r="A30" s="4" t="s">
        <v>47</v>
      </c>
      <c r="B30" s="10" t="s">
        <v>48</v>
      </c>
      <c r="C30" s="10"/>
      <c r="D30" s="10"/>
      <c r="E30" s="10"/>
      <c r="F30" s="10"/>
      <c r="N30" s="16"/>
    </row>
    <row r="31" ht="35.25" customHeight="1">
      <c r="A31" s="4" t="s">
        <v>49</v>
      </c>
      <c r="B31" s="11" t="s">
        <v>50</v>
      </c>
      <c r="C31" s="6" t="s">
        <v>51</v>
      </c>
      <c r="D31" s="6"/>
      <c r="E31" s="6"/>
      <c r="F31" s="6"/>
      <c r="N31" s="16"/>
    </row>
    <row r="32" ht="37.5" customHeight="1">
      <c r="A32" s="4" t="s">
        <v>52</v>
      </c>
      <c r="B32" s="11" t="s">
        <v>53</v>
      </c>
      <c r="C32" s="6" t="s">
        <v>54</v>
      </c>
      <c r="D32" s="6"/>
      <c r="E32" s="6"/>
      <c r="F32" s="6"/>
      <c r="N32" s="16"/>
    </row>
    <row r="33" ht="37.5" customHeight="1">
      <c r="A33" s="4" t="s">
        <v>55</v>
      </c>
      <c r="B33" s="11" t="s">
        <v>56</v>
      </c>
      <c r="C33" s="6" t="s">
        <v>18</v>
      </c>
      <c r="D33" s="6"/>
      <c r="E33" s="6"/>
      <c r="F33" s="6"/>
      <c r="N33" s="16"/>
    </row>
    <row r="34" ht="15">
      <c r="A34" s="8" t="s">
        <v>57</v>
      </c>
      <c r="B34" s="9" t="s">
        <v>58</v>
      </c>
      <c r="C34" s="9"/>
      <c r="D34" s="9"/>
      <c r="E34" s="9"/>
      <c r="F34" s="9"/>
      <c r="N34" s="16"/>
    </row>
    <row r="35" ht="33.75" customHeight="1">
      <c r="A35" s="4" t="s">
        <v>59</v>
      </c>
      <c r="B35" s="11" t="s">
        <v>60</v>
      </c>
      <c r="C35" s="6" t="s">
        <v>61</v>
      </c>
      <c r="D35" s="6"/>
      <c r="E35" s="6"/>
      <c r="F35" s="6"/>
      <c r="N35" s="16"/>
    </row>
    <row r="36" ht="33.75" customHeight="1">
      <c r="A36" s="4" t="s">
        <v>62</v>
      </c>
      <c r="B36" s="11" t="s">
        <v>63</v>
      </c>
      <c r="C36" s="6" t="s">
        <v>61</v>
      </c>
      <c r="D36" s="6"/>
      <c r="E36" s="6"/>
      <c r="F36" s="6"/>
      <c r="N36" s="16"/>
    </row>
    <row r="37" ht="37.5" customHeight="1">
      <c r="A37" s="4" t="s">
        <v>64</v>
      </c>
      <c r="B37" s="11" t="s">
        <v>65</v>
      </c>
      <c r="C37" s="6" t="s">
        <v>61</v>
      </c>
      <c r="D37" s="6"/>
      <c r="E37" s="6"/>
      <c r="F37" s="6"/>
      <c r="N37" s="16"/>
    </row>
    <row r="38" ht="37.5" customHeight="1">
      <c r="A38" s="4" t="s">
        <v>66</v>
      </c>
      <c r="B38" s="11" t="s">
        <v>67</v>
      </c>
      <c r="C38" s="6" t="s">
        <v>61</v>
      </c>
      <c r="D38" s="6"/>
      <c r="E38" s="6"/>
      <c r="F38" s="6"/>
      <c r="N38" s="16"/>
    </row>
    <row r="39" ht="31.5">
      <c r="A39" s="4" t="s">
        <v>68</v>
      </c>
      <c r="B39" s="11" t="s">
        <v>69</v>
      </c>
      <c r="C39" s="6"/>
      <c r="D39" s="6"/>
      <c r="E39" s="6"/>
      <c r="F39" s="6"/>
      <c r="H39" s="17"/>
      <c r="I39" s="18"/>
      <c r="J39" s="17"/>
      <c r="K39" s="19"/>
      <c r="L39" s="20"/>
      <c r="M39" s="20"/>
      <c r="N39" s="16"/>
    </row>
    <row r="40" s="1" customFormat="1" ht="33.75" customHeight="1">
      <c r="A40" s="4" t="s">
        <v>70</v>
      </c>
      <c r="B40" s="11" t="s">
        <v>71</v>
      </c>
      <c r="C40" s="6" t="s">
        <v>72</v>
      </c>
      <c r="D40" s="21">
        <v>826</v>
      </c>
      <c r="E40" s="21">
        <f t="shared" si="0"/>
        <v>181.72</v>
      </c>
      <c r="F40" s="21">
        <f t="shared" si="1"/>
        <v>1007.72</v>
      </c>
      <c r="G40" s="22"/>
      <c r="H40" s="23"/>
      <c r="I40" s="23"/>
      <c r="K40" s="19"/>
      <c r="L40" s="23"/>
      <c r="M40" s="23"/>
      <c r="N40" s="23"/>
      <c r="O40" s="24"/>
      <c r="P40" s="24"/>
    </row>
    <row r="41" s="1" customFormat="1" ht="35.25" customHeight="1">
      <c r="A41" s="4" t="s">
        <v>73</v>
      </c>
      <c r="B41" s="11" t="s">
        <v>74</v>
      </c>
      <c r="C41" s="6" t="s">
        <v>72</v>
      </c>
      <c r="D41" s="21">
        <v>718.72000000000003</v>
      </c>
      <c r="E41" s="21">
        <f t="shared" si="0"/>
        <v>158.12</v>
      </c>
      <c r="F41" s="21">
        <f t="shared" si="1"/>
        <v>876.84000000000003</v>
      </c>
      <c r="G41" s="22"/>
      <c r="H41" s="23"/>
      <c r="I41" s="23"/>
      <c r="K41" s="19"/>
      <c r="L41" s="23"/>
      <c r="M41" s="23"/>
      <c r="N41" s="23"/>
      <c r="O41" s="24"/>
      <c r="P41" s="24"/>
    </row>
    <row r="42" s="1" customFormat="1" ht="27" customHeight="1">
      <c r="A42" s="4" t="s">
        <v>75</v>
      </c>
      <c r="B42" s="11" t="s">
        <v>76</v>
      </c>
      <c r="C42" s="6" t="s">
        <v>72</v>
      </c>
      <c r="D42" s="21">
        <v>1147.8399999999999</v>
      </c>
      <c r="E42" s="21">
        <f t="shared" si="0"/>
        <v>252.52000000000001</v>
      </c>
      <c r="F42" s="21">
        <f t="shared" si="1"/>
        <v>1400.3599999999999</v>
      </c>
      <c r="G42" s="22"/>
      <c r="H42" s="23"/>
      <c r="I42" s="23"/>
      <c r="K42" s="19"/>
      <c r="L42" s="23"/>
      <c r="M42" s="23"/>
      <c r="N42" s="23"/>
      <c r="O42" s="24"/>
      <c r="P42" s="24"/>
    </row>
    <row r="43" s="1" customFormat="1" ht="19.5" customHeight="1">
      <c r="A43" s="4" t="s">
        <v>77</v>
      </c>
      <c r="B43" s="11" t="s">
        <v>78</v>
      </c>
      <c r="C43" s="6" t="s">
        <v>72</v>
      </c>
      <c r="D43" s="21">
        <v>1147.8399999999999</v>
      </c>
      <c r="E43" s="21">
        <f t="shared" si="0"/>
        <v>252.52000000000001</v>
      </c>
      <c r="F43" s="21">
        <f t="shared" si="1"/>
        <v>1400.3599999999999</v>
      </c>
      <c r="G43" s="22"/>
      <c r="H43" s="23"/>
      <c r="I43" s="23"/>
      <c r="K43" s="19"/>
      <c r="L43" s="23"/>
      <c r="M43" s="23"/>
      <c r="N43" s="23"/>
      <c r="O43" s="24"/>
      <c r="P43" s="24"/>
    </row>
    <row r="44" s="1" customFormat="1" ht="19.5" customHeight="1">
      <c r="A44" s="4" t="s">
        <v>79</v>
      </c>
      <c r="B44" s="11" t="s">
        <v>80</v>
      </c>
      <c r="C44" s="6" t="s">
        <v>72</v>
      </c>
      <c r="D44" s="21">
        <v>826</v>
      </c>
      <c r="E44" s="21">
        <f t="shared" si="0"/>
        <v>181.72</v>
      </c>
      <c r="F44" s="21">
        <f t="shared" si="1"/>
        <v>1007.72</v>
      </c>
      <c r="G44" s="22"/>
      <c r="H44" s="23"/>
      <c r="I44" s="23"/>
      <c r="K44" s="19"/>
      <c r="L44" s="23"/>
      <c r="M44" s="23"/>
      <c r="N44" s="23"/>
      <c r="O44" s="24"/>
      <c r="P44" s="24"/>
    </row>
    <row r="45" s="1" customFormat="1" ht="19.5" customHeight="1">
      <c r="A45" s="4" t="s">
        <v>81</v>
      </c>
      <c r="B45" s="11" t="s">
        <v>82</v>
      </c>
      <c r="C45" s="6" t="s">
        <v>72</v>
      </c>
      <c r="D45" s="21">
        <v>1147.8399999999999</v>
      </c>
      <c r="E45" s="21">
        <f t="shared" si="0"/>
        <v>252.52000000000001</v>
      </c>
      <c r="F45" s="21">
        <f t="shared" si="1"/>
        <v>1400.3599999999999</v>
      </c>
      <c r="G45" s="22"/>
      <c r="H45" s="23"/>
      <c r="I45" s="23"/>
      <c r="K45" s="19"/>
      <c r="L45" s="23"/>
      <c r="M45" s="23"/>
      <c r="N45" s="23"/>
      <c r="O45" s="24"/>
      <c r="P45" s="24"/>
    </row>
    <row r="46" s="1" customFormat="1" ht="19.5" customHeight="1">
      <c r="A46" s="4" t="s">
        <v>83</v>
      </c>
      <c r="B46" s="11" t="s">
        <v>84</v>
      </c>
      <c r="C46" s="6" t="s">
        <v>72</v>
      </c>
      <c r="D46" s="21">
        <v>933.29999999999995</v>
      </c>
      <c r="E46" s="21">
        <f t="shared" si="0"/>
        <v>205.33000000000001</v>
      </c>
      <c r="F46" s="21">
        <f t="shared" si="1"/>
        <v>1138.6299999999999</v>
      </c>
      <c r="G46" s="22"/>
      <c r="H46" s="23"/>
      <c r="I46" s="23"/>
      <c r="K46" s="19"/>
      <c r="L46" s="23"/>
      <c r="M46" s="23"/>
      <c r="N46" s="23"/>
      <c r="O46" s="24"/>
      <c r="P46" s="24"/>
    </row>
    <row r="47" s="1" customFormat="1" ht="33.75" customHeight="1">
      <c r="A47" s="4" t="s">
        <v>85</v>
      </c>
      <c r="B47" s="11" t="s">
        <v>86</v>
      </c>
      <c r="C47" s="6" t="s">
        <v>72</v>
      </c>
      <c r="D47" s="21">
        <v>41877.909999999996</v>
      </c>
      <c r="E47" s="21">
        <f t="shared" si="0"/>
        <v>9213.1399999999994</v>
      </c>
      <c r="F47" s="21">
        <f t="shared" si="1"/>
        <v>51091.049999999996</v>
      </c>
      <c r="G47" s="22"/>
      <c r="H47" s="23"/>
      <c r="I47" s="23"/>
      <c r="K47" s="19"/>
      <c r="L47" s="23"/>
      <c r="M47" s="23"/>
      <c r="N47" s="23"/>
      <c r="O47" s="24"/>
      <c r="P47" s="24"/>
    </row>
    <row r="48" s="1" customFormat="1" ht="25.5" customHeight="1">
      <c r="A48" s="4" t="s">
        <v>87</v>
      </c>
      <c r="B48" s="11" t="s">
        <v>88</v>
      </c>
      <c r="C48" s="6" t="s">
        <v>72</v>
      </c>
      <c r="D48" s="21">
        <v>2395.0299999999997</v>
      </c>
      <c r="E48" s="21">
        <f t="shared" si="0"/>
        <v>526.90999999999997</v>
      </c>
      <c r="F48" s="21">
        <f t="shared" si="1"/>
        <v>2921.9399999999996</v>
      </c>
      <c r="G48" s="22"/>
      <c r="H48" s="23"/>
      <c r="I48" s="23"/>
      <c r="K48" s="19"/>
      <c r="L48" s="23"/>
      <c r="M48" s="23"/>
      <c r="N48" s="23"/>
      <c r="O48" s="24"/>
      <c r="P48" s="24"/>
    </row>
    <row r="49" s="1" customFormat="1" ht="27" customHeight="1">
      <c r="A49" s="4" t="s">
        <v>89</v>
      </c>
      <c r="B49" s="11" t="s">
        <v>90</v>
      </c>
      <c r="C49" s="6" t="s">
        <v>72</v>
      </c>
      <c r="D49" s="21">
        <v>1453.75</v>
      </c>
      <c r="E49" s="21">
        <f t="shared" si="0"/>
        <v>319.82999999999998</v>
      </c>
      <c r="F49" s="21">
        <f t="shared" si="1"/>
        <v>1773.5799999999999</v>
      </c>
      <c r="G49" s="22"/>
      <c r="H49" s="23"/>
      <c r="I49" s="23"/>
      <c r="K49" s="19"/>
      <c r="L49" s="23"/>
      <c r="M49" s="23"/>
      <c r="N49" s="23"/>
      <c r="O49" s="24"/>
      <c r="P49" s="24"/>
    </row>
    <row r="50" s="1" customFormat="1" ht="27" customHeight="1">
      <c r="A50" s="4" t="s">
        <v>91</v>
      </c>
      <c r="B50" s="11" t="s">
        <v>92</v>
      </c>
      <c r="C50" s="6" t="s">
        <v>72</v>
      </c>
      <c r="D50" s="21">
        <v>3312.27</v>
      </c>
      <c r="E50" s="21">
        <f t="shared" si="0"/>
        <v>728.70000000000005</v>
      </c>
      <c r="F50" s="21">
        <f t="shared" si="1"/>
        <v>4040.9700000000003</v>
      </c>
      <c r="G50" s="22"/>
      <c r="H50" s="23"/>
      <c r="I50" s="23"/>
      <c r="K50" s="19"/>
      <c r="L50" s="23"/>
      <c r="M50" s="23"/>
      <c r="N50" s="23"/>
      <c r="O50" s="24"/>
      <c r="P50" s="24"/>
    </row>
    <row r="51" s="1" customFormat="1" ht="36" customHeight="1">
      <c r="A51" s="4" t="s">
        <v>93</v>
      </c>
      <c r="B51" s="11" t="s">
        <v>94</v>
      </c>
      <c r="C51" s="6" t="s">
        <v>72</v>
      </c>
      <c r="D51" s="21">
        <v>6890.4899999999998</v>
      </c>
      <c r="E51" s="21">
        <f t="shared" si="0"/>
        <v>1515.9100000000001</v>
      </c>
      <c r="F51" s="21">
        <f t="shared" si="1"/>
        <v>8406.3999999999996</v>
      </c>
      <c r="G51" s="22"/>
      <c r="H51" s="23"/>
      <c r="I51" s="23"/>
      <c r="K51" s="19"/>
      <c r="L51" s="23"/>
      <c r="M51" s="23"/>
      <c r="N51" s="23"/>
      <c r="O51" s="24"/>
      <c r="P51" s="24"/>
    </row>
    <row r="52" s="1" customFormat="1" ht="36.75" customHeight="1">
      <c r="A52" s="4" t="s">
        <v>95</v>
      </c>
      <c r="B52" s="11" t="s">
        <v>96</v>
      </c>
      <c r="C52" s="6" t="s">
        <v>72</v>
      </c>
      <c r="D52" s="21">
        <v>1988.6100000000001</v>
      </c>
      <c r="E52" s="21">
        <f t="shared" si="0"/>
        <v>437.49000000000001</v>
      </c>
      <c r="F52" s="21">
        <f t="shared" si="1"/>
        <v>2426.1000000000004</v>
      </c>
      <c r="G52" s="22"/>
      <c r="H52" s="23"/>
      <c r="I52" s="23"/>
      <c r="K52" s="19"/>
      <c r="L52" s="23"/>
      <c r="M52" s="23"/>
      <c r="N52" s="23"/>
      <c r="O52" s="24"/>
      <c r="P52" s="24"/>
    </row>
    <row r="53" s="1" customFormat="1" ht="37.5" customHeight="1">
      <c r="A53" s="4" t="s">
        <v>97</v>
      </c>
      <c r="B53" s="11" t="s">
        <v>98</v>
      </c>
      <c r="C53" s="6" t="s">
        <v>72</v>
      </c>
      <c r="D53" s="21">
        <v>3436.98</v>
      </c>
      <c r="E53" s="21">
        <f t="shared" si="0"/>
        <v>756.13999999999999</v>
      </c>
      <c r="F53" s="21">
        <f t="shared" si="1"/>
        <v>4193.1199999999999</v>
      </c>
      <c r="G53" s="22"/>
      <c r="H53" s="23"/>
      <c r="I53" s="23"/>
      <c r="K53" s="19"/>
      <c r="L53" s="23"/>
      <c r="M53" s="23"/>
      <c r="N53" s="23"/>
      <c r="O53" s="24"/>
      <c r="P53" s="24"/>
    </row>
    <row r="54" s="1" customFormat="1" ht="37.5" customHeight="1">
      <c r="A54" s="4" t="s">
        <v>99</v>
      </c>
      <c r="B54" s="11" t="s">
        <v>100</v>
      </c>
      <c r="C54" s="6" t="s">
        <v>72</v>
      </c>
      <c r="D54" s="21">
        <v>3118.6199999999999</v>
      </c>
      <c r="E54" s="21">
        <f t="shared" si="0"/>
        <v>686.10000000000002</v>
      </c>
      <c r="F54" s="21">
        <f t="shared" si="1"/>
        <v>3804.7199999999998</v>
      </c>
      <c r="G54" s="22"/>
      <c r="H54" s="23"/>
      <c r="I54" s="23"/>
      <c r="K54" s="19"/>
      <c r="L54" s="23"/>
      <c r="M54" s="23"/>
      <c r="N54" s="23"/>
      <c r="O54" s="24"/>
      <c r="P54" s="24"/>
    </row>
    <row r="55" s="1" customFormat="1" ht="39" customHeight="1">
      <c r="A55" s="4" t="s">
        <v>101</v>
      </c>
      <c r="B55" s="11" t="s">
        <v>102</v>
      </c>
      <c r="C55" s="6" t="s">
        <v>72</v>
      </c>
      <c r="D55" s="21">
        <v>2649.8199999999997</v>
      </c>
      <c r="E55" s="21">
        <f t="shared" si="0"/>
        <v>582.96000000000004</v>
      </c>
      <c r="F55" s="21">
        <f t="shared" si="1"/>
        <v>3232.7799999999997</v>
      </c>
      <c r="G55" s="22"/>
      <c r="H55" s="23"/>
      <c r="I55" s="23"/>
      <c r="K55" s="19"/>
      <c r="L55" s="23"/>
      <c r="M55" s="23"/>
      <c r="N55" s="23"/>
      <c r="O55" s="24"/>
      <c r="P55" s="24"/>
    </row>
    <row r="56" s="1" customFormat="1" ht="39" customHeight="1">
      <c r="A56" s="4" t="s">
        <v>103</v>
      </c>
      <c r="B56" s="11" t="s">
        <v>104</v>
      </c>
      <c r="C56" s="6" t="s">
        <v>72</v>
      </c>
      <c r="D56" s="21">
        <v>33802.93</v>
      </c>
      <c r="E56" s="21">
        <f t="shared" si="0"/>
        <v>7436.6400000000003</v>
      </c>
      <c r="F56" s="21">
        <f t="shared" si="1"/>
        <v>41239.57</v>
      </c>
      <c r="G56" s="22"/>
      <c r="H56" s="23"/>
      <c r="I56" s="23"/>
      <c r="K56" s="19"/>
      <c r="L56" s="23"/>
      <c r="M56" s="23"/>
      <c r="N56" s="23"/>
      <c r="O56" s="24"/>
      <c r="P56" s="24"/>
    </row>
    <row r="57" s="1" customFormat="1" ht="39" customHeight="1">
      <c r="A57" s="4" t="s">
        <v>105</v>
      </c>
      <c r="B57" s="11" t="s">
        <v>106</v>
      </c>
      <c r="C57" s="6" t="s">
        <v>72</v>
      </c>
      <c r="D57" s="21">
        <v>14914.529999999997</v>
      </c>
      <c r="E57" s="21">
        <f t="shared" si="0"/>
        <v>3281.1999999999998</v>
      </c>
      <c r="F57" s="21">
        <f t="shared" si="1"/>
        <v>18195.729999999996</v>
      </c>
      <c r="G57" s="22"/>
      <c r="H57" s="23"/>
      <c r="I57" s="23"/>
      <c r="K57" s="19"/>
      <c r="L57" s="23"/>
      <c r="M57" s="23"/>
      <c r="N57" s="23"/>
      <c r="O57" s="24"/>
      <c r="P57" s="24"/>
    </row>
    <row r="58" s="1" customFormat="1" ht="32.25" customHeight="1">
      <c r="A58" s="4" t="s">
        <v>107</v>
      </c>
      <c r="B58" s="11" t="s">
        <v>108</v>
      </c>
      <c r="C58" s="6" t="s">
        <v>72</v>
      </c>
      <c r="D58" s="21">
        <v>6113.3999999999996</v>
      </c>
      <c r="E58" s="21">
        <f t="shared" si="0"/>
        <v>1344.95</v>
      </c>
      <c r="F58" s="21">
        <f t="shared" si="1"/>
        <v>7458.3499999999995</v>
      </c>
      <c r="G58" s="22"/>
      <c r="H58" s="23"/>
      <c r="I58" s="23"/>
      <c r="K58" s="19"/>
      <c r="L58" s="23"/>
      <c r="M58" s="23"/>
      <c r="N58" s="23"/>
      <c r="O58" s="24"/>
      <c r="P58" s="24"/>
    </row>
    <row r="59" s="1" customFormat="1" ht="21" customHeight="1">
      <c r="A59" s="4" t="s">
        <v>109</v>
      </c>
      <c r="B59" s="11" t="s">
        <v>110</v>
      </c>
      <c r="C59" s="6" t="s">
        <v>72</v>
      </c>
      <c r="D59" s="21">
        <v>486.12</v>
      </c>
      <c r="E59" s="21">
        <f t="shared" si="0"/>
        <v>106.95</v>
      </c>
      <c r="F59" s="21">
        <f t="shared" si="1"/>
        <v>593.07000000000005</v>
      </c>
      <c r="G59" s="22"/>
      <c r="H59" s="23"/>
      <c r="I59" s="23"/>
      <c r="K59" s="19"/>
      <c r="L59" s="23"/>
      <c r="M59" s="23"/>
      <c r="N59" s="23"/>
      <c r="O59" s="24"/>
      <c r="P59" s="24"/>
    </row>
    <row r="60" s="1" customFormat="1" ht="24" customHeight="1">
      <c r="A60" s="4" t="s">
        <v>111</v>
      </c>
      <c r="B60" s="11" t="s">
        <v>112</v>
      </c>
      <c r="C60" s="6" t="s">
        <v>72</v>
      </c>
      <c r="D60" s="21">
        <v>607.67000000000007</v>
      </c>
      <c r="E60" s="21">
        <f t="shared" si="0"/>
        <v>133.69</v>
      </c>
      <c r="F60" s="21">
        <f t="shared" si="1"/>
        <v>741.36000000000013</v>
      </c>
      <c r="G60" s="22"/>
      <c r="H60" s="23"/>
      <c r="I60" s="23"/>
      <c r="K60" s="19"/>
      <c r="L60" s="23"/>
      <c r="M60" s="23"/>
      <c r="N60" s="23"/>
      <c r="O60" s="24"/>
      <c r="P60" s="24"/>
    </row>
    <row r="61" s="1" customFormat="1" ht="24" customHeight="1">
      <c r="A61" s="4" t="s">
        <v>113</v>
      </c>
      <c r="B61" s="11" t="s">
        <v>114</v>
      </c>
      <c r="C61" s="6" t="s">
        <v>72</v>
      </c>
      <c r="D61" s="21">
        <v>1944.55</v>
      </c>
      <c r="E61" s="21">
        <f t="shared" si="0"/>
        <v>427.80000000000001</v>
      </c>
      <c r="F61" s="21">
        <f t="shared" si="1"/>
        <v>2372.3499999999999</v>
      </c>
      <c r="G61" s="22"/>
      <c r="H61" s="23"/>
      <c r="I61" s="23"/>
      <c r="K61" s="19"/>
      <c r="L61" s="23"/>
      <c r="M61" s="23"/>
      <c r="N61" s="23"/>
      <c r="O61" s="24"/>
      <c r="P61" s="24"/>
    </row>
    <row r="62" s="1" customFormat="1" ht="24" customHeight="1">
      <c r="A62" s="4" t="s">
        <v>115</v>
      </c>
      <c r="B62" s="11" t="s">
        <v>116</v>
      </c>
      <c r="C62" s="6" t="s">
        <v>72</v>
      </c>
      <c r="D62" s="21">
        <v>607.67000000000007</v>
      </c>
      <c r="E62" s="21">
        <f t="shared" si="0"/>
        <v>133.69</v>
      </c>
      <c r="F62" s="21">
        <f t="shared" si="1"/>
        <v>741.36000000000013</v>
      </c>
      <c r="G62" s="22"/>
      <c r="H62" s="23"/>
      <c r="I62" s="23"/>
      <c r="K62" s="19"/>
      <c r="L62" s="23"/>
      <c r="M62" s="23"/>
      <c r="N62" s="23"/>
      <c r="O62" s="24"/>
      <c r="P62" s="24"/>
    </row>
    <row r="63" s="1" customFormat="1" ht="34.5" customHeight="1">
      <c r="A63" s="4" t="s">
        <v>117</v>
      </c>
      <c r="B63" s="11" t="s">
        <v>118</v>
      </c>
      <c r="C63" s="6" t="s">
        <v>72</v>
      </c>
      <c r="D63" s="21">
        <v>972.27999999999997</v>
      </c>
      <c r="E63" s="21">
        <f t="shared" si="0"/>
        <v>213.90000000000001</v>
      </c>
      <c r="F63" s="21">
        <f t="shared" si="1"/>
        <v>1186.1800000000001</v>
      </c>
      <c r="G63" s="22"/>
      <c r="H63" s="23"/>
      <c r="I63" s="23"/>
      <c r="K63" s="19"/>
      <c r="L63" s="23"/>
      <c r="M63" s="23"/>
      <c r="N63" s="23"/>
      <c r="O63" s="24"/>
      <c r="P63" s="24"/>
    </row>
    <row r="64" s="1" customFormat="1" ht="19.5" customHeight="1">
      <c r="A64" s="4" t="s">
        <v>119</v>
      </c>
      <c r="B64" s="11" t="s">
        <v>120</v>
      </c>
      <c r="C64" s="6" t="s">
        <v>72</v>
      </c>
      <c r="D64" s="21">
        <v>2992.5100000000002</v>
      </c>
      <c r="E64" s="21">
        <f t="shared" si="0"/>
        <v>658.35000000000002</v>
      </c>
      <c r="F64" s="21">
        <f t="shared" si="1"/>
        <v>3650.8600000000001</v>
      </c>
      <c r="G64" s="22"/>
      <c r="H64" s="23"/>
      <c r="I64" s="23"/>
      <c r="K64" s="19"/>
      <c r="L64" s="23"/>
      <c r="M64" s="23"/>
      <c r="N64" s="23"/>
      <c r="O64" s="24"/>
      <c r="P64" s="24"/>
    </row>
    <row r="65" s="1" customFormat="1" ht="29.25" customHeight="1">
      <c r="A65" s="4" t="s">
        <v>121</v>
      </c>
      <c r="B65" s="11" t="s">
        <v>122</v>
      </c>
      <c r="C65" s="6" t="s">
        <v>72</v>
      </c>
      <c r="D65" s="21">
        <v>4540.3299999999999</v>
      </c>
      <c r="E65" s="21">
        <f t="shared" si="0"/>
        <v>998.87</v>
      </c>
      <c r="F65" s="21">
        <f t="shared" si="1"/>
        <v>5539.1999999999998</v>
      </c>
      <c r="G65" s="22"/>
      <c r="H65" s="23"/>
      <c r="I65" s="23"/>
      <c r="K65" s="19"/>
      <c r="L65" s="23"/>
      <c r="M65" s="23"/>
      <c r="N65" s="23"/>
      <c r="O65" s="24"/>
      <c r="P65" s="24"/>
    </row>
    <row r="66" s="1" customFormat="1" ht="32.25" customHeight="1">
      <c r="A66" s="4" t="s">
        <v>123</v>
      </c>
      <c r="B66" s="11" t="s">
        <v>124</v>
      </c>
      <c r="C66" s="6" t="s">
        <v>72</v>
      </c>
      <c r="D66" s="21">
        <v>4540.3299999999999</v>
      </c>
      <c r="E66" s="21">
        <f t="shared" si="0"/>
        <v>998.87</v>
      </c>
      <c r="F66" s="21">
        <f t="shared" si="1"/>
        <v>5539.1999999999998</v>
      </c>
      <c r="G66" s="22"/>
      <c r="H66" s="23"/>
      <c r="I66" s="23"/>
      <c r="K66" s="19"/>
      <c r="L66" s="23"/>
      <c r="M66" s="23"/>
      <c r="N66" s="23"/>
      <c r="O66" s="24"/>
      <c r="P66" s="24"/>
    </row>
    <row r="67" s="1" customFormat="1" ht="33" customHeight="1">
      <c r="A67" s="4" t="s">
        <v>125</v>
      </c>
      <c r="B67" s="11" t="s">
        <v>126</v>
      </c>
      <c r="C67" s="6" t="s">
        <v>72</v>
      </c>
      <c r="D67" s="21">
        <v>3508.46</v>
      </c>
      <c r="E67" s="21">
        <f t="shared" si="0"/>
        <v>771.86000000000001</v>
      </c>
      <c r="F67" s="21">
        <f t="shared" si="1"/>
        <v>4280.3199999999997</v>
      </c>
      <c r="G67" s="22"/>
      <c r="H67" s="23"/>
      <c r="I67" s="23"/>
      <c r="K67" s="19"/>
      <c r="L67" s="23"/>
      <c r="M67" s="23"/>
      <c r="N67" s="23"/>
      <c r="O67" s="24"/>
      <c r="P67" s="24"/>
    </row>
    <row r="68" s="1" customFormat="1" ht="33" customHeight="1">
      <c r="A68" s="4" t="s">
        <v>127</v>
      </c>
      <c r="B68" s="11" t="s">
        <v>128</v>
      </c>
      <c r="C68" s="6" t="s">
        <v>72</v>
      </c>
      <c r="D68" s="21">
        <v>4540.3299999999999</v>
      </c>
      <c r="E68" s="21">
        <f t="shared" si="0"/>
        <v>998.87</v>
      </c>
      <c r="F68" s="21">
        <f t="shared" si="1"/>
        <v>5539.1999999999998</v>
      </c>
      <c r="G68" s="22"/>
      <c r="H68" s="23"/>
      <c r="I68" s="23"/>
      <c r="K68" s="19"/>
      <c r="L68" s="23"/>
      <c r="M68" s="23"/>
      <c r="N68" s="23"/>
      <c r="O68" s="24"/>
      <c r="P68" s="24"/>
    </row>
    <row r="69" s="1" customFormat="1" ht="34.5" customHeight="1">
      <c r="A69" s="4" t="s">
        <v>129</v>
      </c>
      <c r="B69" s="11" t="s">
        <v>130</v>
      </c>
      <c r="C69" s="6" t="s">
        <v>72</v>
      </c>
      <c r="D69" s="21">
        <v>2992.5100000000002</v>
      </c>
      <c r="E69" s="21">
        <f t="shared" si="0"/>
        <v>658.35000000000002</v>
      </c>
      <c r="F69" s="21">
        <f t="shared" si="1"/>
        <v>3650.8600000000001</v>
      </c>
      <c r="G69" s="22"/>
      <c r="H69" s="23"/>
      <c r="I69" s="23"/>
      <c r="K69" s="19"/>
      <c r="L69" s="23"/>
      <c r="M69" s="23"/>
      <c r="N69" s="23"/>
      <c r="O69" s="24"/>
      <c r="P69" s="24"/>
    </row>
    <row r="70" s="1" customFormat="1" ht="34.5" customHeight="1">
      <c r="A70" s="4" t="s">
        <v>131</v>
      </c>
      <c r="B70" s="11" t="s">
        <v>132</v>
      </c>
      <c r="C70" s="6" t="s">
        <v>72</v>
      </c>
      <c r="D70" s="21">
        <v>2992.5100000000002</v>
      </c>
      <c r="E70" s="21">
        <f t="shared" si="0"/>
        <v>658.35000000000002</v>
      </c>
      <c r="F70" s="21">
        <f t="shared" si="1"/>
        <v>3650.8600000000001</v>
      </c>
      <c r="G70" s="22"/>
      <c r="H70" s="23"/>
      <c r="I70" s="23"/>
      <c r="K70" s="19"/>
      <c r="L70" s="23"/>
      <c r="M70" s="23"/>
      <c r="N70" s="23"/>
      <c r="O70" s="24"/>
      <c r="P70" s="24"/>
    </row>
    <row r="71" s="1" customFormat="1" ht="34.5" customHeight="1">
      <c r="A71" s="4" t="s">
        <v>133</v>
      </c>
      <c r="B71" s="11" t="s">
        <v>134</v>
      </c>
      <c r="C71" s="6" t="s">
        <v>72</v>
      </c>
      <c r="D71" s="21">
        <v>1444.6400000000001</v>
      </c>
      <c r="E71" s="21">
        <f t="shared" si="0"/>
        <v>317.81999999999999</v>
      </c>
      <c r="F71" s="21">
        <f t="shared" si="1"/>
        <v>1762.46</v>
      </c>
      <c r="G71" s="22"/>
      <c r="H71" s="23"/>
      <c r="I71" s="23"/>
      <c r="K71" s="19"/>
      <c r="L71" s="23"/>
      <c r="M71" s="23"/>
      <c r="N71" s="23"/>
      <c r="O71" s="24"/>
      <c r="P71" s="24"/>
    </row>
    <row r="72" s="1" customFormat="1" ht="34.5" customHeight="1">
      <c r="A72" s="4" t="s">
        <v>135</v>
      </c>
      <c r="B72" s="11" t="s">
        <v>136</v>
      </c>
      <c r="C72" s="6" t="s">
        <v>72</v>
      </c>
      <c r="D72" s="21">
        <v>3508.46</v>
      </c>
      <c r="E72" s="21">
        <f t="shared" si="0"/>
        <v>771.86000000000001</v>
      </c>
      <c r="F72" s="21">
        <f t="shared" si="1"/>
        <v>4280.3199999999997</v>
      </c>
      <c r="G72" s="22"/>
      <c r="H72" s="23"/>
      <c r="I72" s="23"/>
      <c r="K72" s="19"/>
      <c r="L72" s="23"/>
      <c r="M72" s="23"/>
      <c r="N72" s="23"/>
      <c r="O72" s="24"/>
      <c r="P72" s="24"/>
    </row>
    <row r="73" s="1" customFormat="1" ht="34.5" customHeight="1">
      <c r="A73" s="4" t="s">
        <v>137</v>
      </c>
      <c r="B73" s="11" t="s">
        <v>138</v>
      </c>
      <c r="C73" s="6" t="s">
        <v>72</v>
      </c>
      <c r="D73" s="21">
        <v>6191.3800000000001</v>
      </c>
      <c r="E73" s="21">
        <f t="shared" si="0"/>
        <v>1362.0999999999999</v>
      </c>
      <c r="F73" s="21">
        <f t="shared" si="1"/>
        <v>7553.4799999999996</v>
      </c>
      <c r="G73" s="22"/>
      <c r="H73" s="23"/>
      <c r="I73" s="23"/>
      <c r="K73" s="19"/>
      <c r="L73" s="23"/>
      <c r="M73" s="23"/>
      <c r="N73" s="23"/>
      <c r="O73" s="24"/>
      <c r="P73" s="24"/>
    </row>
    <row r="74" s="1" customFormat="1" ht="34.5" customHeight="1">
      <c r="A74" s="4" t="s">
        <v>139</v>
      </c>
      <c r="B74" s="11" t="s">
        <v>140</v>
      </c>
      <c r="C74" s="6" t="s">
        <v>72</v>
      </c>
      <c r="D74" s="21">
        <v>4024.4100000000008</v>
      </c>
      <c r="E74" s="21">
        <f t="shared" si="0"/>
        <v>885.37</v>
      </c>
      <c r="F74" s="21">
        <f t="shared" si="1"/>
        <v>4909.7800000000007</v>
      </c>
      <c r="G74" s="22"/>
      <c r="H74" s="23"/>
      <c r="I74" s="23"/>
      <c r="K74" s="19"/>
      <c r="L74" s="23"/>
      <c r="M74" s="23"/>
      <c r="N74" s="23"/>
      <c r="O74" s="24"/>
      <c r="P74" s="24"/>
    </row>
    <row r="75" s="1" customFormat="1" ht="34.5" customHeight="1">
      <c r="A75" s="4" t="s">
        <v>141</v>
      </c>
      <c r="B75" s="11" t="s">
        <v>142</v>
      </c>
      <c r="C75" s="6" t="s">
        <v>72</v>
      </c>
      <c r="D75" s="21">
        <v>3508.46</v>
      </c>
      <c r="E75" s="21">
        <f t="shared" si="0"/>
        <v>771.86000000000001</v>
      </c>
      <c r="F75" s="21">
        <f t="shared" si="1"/>
        <v>4280.3199999999997</v>
      </c>
      <c r="G75" s="22"/>
      <c r="H75" s="23"/>
      <c r="I75" s="23"/>
      <c r="K75" s="19"/>
      <c r="L75" s="23"/>
      <c r="M75" s="23"/>
      <c r="N75" s="23"/>
      <c r="O75" s="24"/>
      <c r="P75" s="24"/>
    </row>
    <row r="76" s="1" customFormat="1" ht="34.5" customHeight="1">
      <c r="A76" s="4" t="s">
        <v>143</v>
      </c>
      <c r="B76" s="11" t="s">
        <v>144</v>
      </c>
      <c r="C76" s="6" t="s">
        <v>72</v>
      </c>
      <c r="D76" s="21">
        <v>4540.3299999999999</v>
      </c>
      <c r="E76" s="21">
        <f t="shared" si="0"/>
        <v>998.87</v>
      </c>
      <c r="F76" s="21">
        <f t="shared" si="1"/>
        <v>5539.1999999999998</v>
      </c>
      <c r="G76" s="22"/>
      <c r="H76" s="23"/>
      <c r="I76" s="23"/>
      <c r="K76" s="19"/>
      <c r="L76" s="23"/>
      <c r="M76" s="23"/>
      <c r="N76" s="23"/>
      <c r="O76" s="24"/>
      <c r="P76" s="24"/>
    </row>
    <row r="77" s="1" customFormat="1" ht="34.5" customHeight="1">
      <c r="A77" s="4" t="s">
        <v>145</v>
      </c>
      <c r="B77" s="11" t="s">
        <v>146</v>
      </c>
      <c r="C77" s="6" t="s">
        <v>72</v>
      </c>
      <c r="D77" s="21">
        <v>1506.52</v>
      </c>
      <c r="E77" s="21">
        <f t="shared" si="0"/>
        <v>331.43000000000001</v>
      </c>
      <c r="F77" s="21">
        <f t="shared" si="1"/>
        <v>1837.95</v>
      </c>
      <c r="G77" s="22"/>
      <c r="H77" s="23"/>
      <c r="I77" s="23"/>
      <c r="K77" s="19"/>
      <c r="L77" s="23"/>
      <c r="M77" s="23"/>
      <c r="N77" s="23"/>
      <c r="O77" s="24"/>
      <c r="P77" s="24"/>
    </row>
    <row r="78" s="1" customFormat="1" ht="34.5" customHeight="1">
      <c r="A78" s="4" t="s">
        <v>147</v>
      </c>
      <c r="B78" s="11" t="s">
        <v>148</v>
      </c>
      <c r="C78" s="6" t="s">
        <v>72</v>
      </c>
      <c r="D78" s="21">
        <v>1087.3099999999999</v>
      </c>
      <c r="E78" s="21">
        <f t="shared" si="0"/>
        <v>239.21000000000001</v>
      </c>
      <c r="F78" s="21">
        <f t="shared" si="1"/>
        <v>1326.52</v>
      </c>
      <c r="G78" s="22"/>
      <c r="H78" s="23"/>
      <c r="I78" s="23"/>
      <c r="K78" s="19"/>
      <c r="L78" s="23"/>
      <c r="M78" s="23"/>
      <c r="N78" s="23"/>
      <c r="O78" s="24"/>
      <c r="P78" s="24"/>
    </row>
    <row r="79" s="1" customFormat="1" ht="34.5" customHeight="1">
      <c r="A79" s="4" t="s">
        <v>149</v>
      </c>
      <c r="B79" s="11" t="s">
        <v>150</v>
      </c>
      <c r="C79" s="6" t="s">
        <v>72</v>
      </c>
      <c r="D79" s="21">
        <v>956.27999999999997</v>
      </c>
      <c r="E79" s="21">
        <f t="shared" si="0"/>
        <v>210.38</v>
      </c>
      <c r="F79" s="21">
        <f t="shared" si="1"/>
        <v>1166.6599999999999</v>
      </c>
      <c r="G79" s="22"/>
      <c r="H79" s="23"/>
      <c r="I79" s="23"/>
      <c r="K79" s="19"/>
      <c r="L79" s="23"/>
      <c r="M79" s="23"/>
      <c r="N79" s="23"/>
      <c r="O79" s="24"/>
      <c r="P79" s="24"/>
    </row>
    <row r="80" s="1" customFormat="1" ht="34.5" customHeight="1">
      <c r="A80" s="4" t="s">
        <v>151</v>
      </c>
      <c r="B80" s="11" t="s">
        <v>152</v>
      </c>
      <c r="C80" s="6" t="s">
        <v>72</v>
      </c>
      <c r="D80" s="21">
        <v>36522.910000000003</v>
      </c>
      <c r="E80" s="21">
        <f t="shared" si="0"/>
        <v>8035.04</v>
      </c>
      <c r="F80" s="21">
        <f t="shared" si="1"/>
        <v>44557.950000000004</v>
      </c>
      <c r="G80" s="22"/>
      <c r="H80" s="23"/>
      <c r="I80" s="23"/>
      <c r="K80" s="19"/>
      <c r="L80" s="23"/>
      <c r="M80" s="23"/>
      <c r="N80" s="23"/>
      <c r="O80" s="24"/>
      <c r="P80" s="24"/>
    </row>
    <row r="81" s="1" customFormat="1" ht="34.5" customHeight="1">
      <c r="A81" s="4" t="s">
        <v>153</v>
      </c>
      <c r="B81" s="11" t="s">
        <v>154</v>
      </c>
      <c r="C81" s="6" t="s">
        <v>72</v>
      </c>
      <c r="D81" s="21">
        <v>537.08999999999992</v>
      </c>
      <c r="E81" s="21">
        <f t="shared" si="0"/>
        <v>118.16</v>
      </c>
      <c r="F81" s="21">
        <f t="shared" si="1"/>
        <v>655.24999999999989</v>
      </c>
      <c r="G81" s="22"/>
      <c r="H81" s="23"/>
      <c r="I81" s="23"/>
      <c r="K81" s="19"/>
      <c r="L81" s="23"/>
      <c r="M81" s="23"/>
      <c r="N81" s="23"/>
      <c r="O81" s="24"/>
      <c r="P81" s="24"/>
    </row>
    <row r="82" s="1" customFormat="1" ht="34.5" customHeight="1">
      <c r="A82" s="4" t="s">
        <v>155</v>
      </c>
      <c r="B82" s="11" t="s">
        <v>156</v>
      </c>
      <c r="C82" s="6" t="s">
        <v>72</v>
      </c>
      <c r="D82" s="21">
        <v>406.08999999999997</v>
      </c>
      <c r="E82" s="21">
        <f t="shared" si="0"/>
        <v>89.340000000000003</v>
      </c>
      <c r="F82" s="21">
        <f t="shared" si="1"/>
        <v>495.42999999999995</v>
      </c>
      <c r="G82" s="22"/>
      <c r="H82" s="23"/>
      <c r="I82" s="23"/>
      <c r="K82" s="19"/>
      <c r="L82" s="23"/>
      <c r="M82" s="23"/>
      <c r="N82" s="23"/>
      <c r="O82" s="24"/>
      <c r="P82" s="24"/>
    </row>
    <row r="83" s="1" customFormat="1" ht="34.5" customHeight="1">
      <c r="A83" s="4" t="s">
        <v>157</v>
      </c>
      <c r="B83" s="11" t="s">
        <v>158</v>
      </c>
      <c r="C83" s="6" t="s">
        <v>72</v>
      </c>
      <c r="D83" s="21">
        <v>406.08999999999997</v>
      </c>
      <c r="E83" s="21">
        <f t="shared" si="0"/>
        <v>89.340000000000003</v>
      </c>
      <c r="F83" s="21">
        <f t="shared" si="1"/>
        <v>495.42999999999995</v>
      </c>
      <c r="G83" s="22"/>
      <c r="H83" s="23"/>
      <c r="I83" s="23"/>
      <c r="K83" s="19"/>
      <c r="L83" s="23"/>
      <c r="M83" s="23"/>
      <c r="N83" s="23"/>
      <c r="O83" s="24"/>
      <c r="P83" s="24"/>
    </row>
    <row r="84" s="1" customFormat="1" ht="34.5" customHeight="1">
      <c r="A84" s="4" t="s">
        <v>159</v>
      </c>
      <c r="B84" s="11" t="s">
        <v>160</v>
      </c>
      <c r="C84" s="6" t="s">
        <v>72</v>
      </c>
      <c r="D84" s="21">
        <v>1087.3099999999999</v>
      </c>
      <c r="E84" s="21">
        <f t="shared" si="0"/>
        <v>239.21000000000001</v>
      </c>
      <c r="F84" s="21">
        <f t="shared" si="1"/>
        <v>1326.52</v>
      </c>
      <c r="G84" s="22"/>
      <c r="H84" s="23"/>
      <c r="I84" s="23"/>
      <c r="K84" s="19"/>
      <c r="L84" s="23"/>
      <c r="M84" s="23"/>
      <c r="N84" s="23"/>
      <c r="O84" s="24"/>
      <c r="P84" s="24"/>
    </row>
    <row r="85" s="1" customFormat="1" ht="34.5" customHeight="1">
      <c r="A85" s="4" t="s">
        <v>161</v>
      </c>
      <c r="B85" s="11" t="s">
        <v>162</v>
      </c>
      <c r="C85" s="6" t="s">
        <v>72</v>
      </c>
      <c r="D85" s="21">
        <v>956.27999999999997</v>
      </c>
      <c r="E85" s="21">
        <f t="shared" si="0"/>
        <v>210.38</v>
      </c>
      <c r="F85" s="21">
        <f t="shared" si="1"/>
        <v>1166.6599999999999</v>
      </c>
      <c r="G85" s="22"/>
      <c r="H85" s="23"/>
      <c r="I85" s="23"/>
      <c r="K85" s="19"/>
      <c r="L85" s="23"/>
      <c r="M85" s="23"/>
      <c r="N85" s="23"/>
      <c r="O85" s="24"/>
      <c r="P85" s="24"/>
    </row>
    <row r="86" s="1" customFormat="1" ht="34.5" customHeight="1">
      <c r="A86" s="4" t="s">
        <v>163</v>
      </c>
      <c r="B86" s="11" t="s">
        <v>164</v>
      </c>
      <c r="C86" s="6" t="s">
        <v>72</v>
      </c>
      <c r="D86" s="21">
        <v>956.27999999999997</v>
      </c>
      <c r="E86" s="21">
        <f t="shared" si="0"/>
        <v>210.38</v>
      </c>
      <c r="F86" s="21">
        <f t="shared" si="1"/>
        <v>1166.6599999999999</v>
      </c>
      <c r="G86" s="22"/>
      <c r="H86" s="23"/>
      <c r="I86" s="23"/>
      <c r="K86" s="19"/>
      <c r="L86" s="23"/>
      <c r="M86" s="23"/>
      <c r="N86" s="23"/>
      <c r="O86" s="24"/>
      <c r="P86" s="24"/>
    </row>
    <row r="87" s="1" customFormat="1" ht="34.5" customHeight="1">
      <c r="A87" s="4" t="s">
        <v>165</v>
      </c>
      <c r="B87" s="11" t="s">
        <v>166</v>
      </c>
      <c r="C87" s="6" t="s">
        <v>72</v>
      </c>
      <c r="D87" s="21">
        <v>1362.3799999999999</v>
      </c>
      <c r="E87" s="21">
        <f t="shared" ref="E87:E104" si="2">ROUND(D87*0.22,2)</f>
        <v>299.72000000000003</v>
      </c>
      <c r="F87" s="21">
        <f t="shared" ref="F87:F107" si="3">D87+E87</f>
        <v>1662.0999999999999</v>
      </c>
      <c r="G87" s="22"/>
      <c r="H87" s="23"/>
      <c r="I87" s="23"/>
      <c r="K87" s="19"/>
      <c r="L87" s="23"/>
      <c r="M87" s="23"/>
      <c r="N87" s="23"/>
      <c r="O87" s="24"/>
      <c r="P87" s="24"/>
    </row>
    <row r="88" s="1" customFormat="1" ht="34.5" customHeight="1">
      <c r="A88" s="4" t="s">
        <v>167</v>
      </c>
      <c r="B88" s="11" t="s">
        <v>168</v>
      </c>
      <c r="C88" s="6" t="s">
        <v>72</v>
      </c>
      <c r="D88" s="21">
        <v>956.27999999999997</v>
      </c>
      <c r="E88" s="21">
        <f t="shared" si="2"/>
        <v>210.38</v>
      </c>
      <c r="F88" s="21">
        <f t="shared" si="3"/>
        <v>1166.6599999999999</v>
      </c>
      <c r="G88" s="22"/>
      <c r="H88" s="23"/>
      <c r="I88" s="23"/>
      <c r="K88" s="19"/>
      <c r="L88" s="23"/>
      <c r="M88" s="23"/>
      <c r="N88" s="23"/>
      <c r="O88" s="24"/>
      <c r="P88" s="24"/>
    </row>
    <row r="89" s="1" customFormat="1" ht="34.5" customHeight="1">
      <c r="A89" s="4" t="s">
        <v>169</v>
      </c>
      <c r="B89" s="11" t="s">
        <v>170</v>
      </c>
      <c r="C89" s="6" t="s">
        <v>72</v>
      </c>
      <c r="D89" s="21">
        <v>1362.3799999999999</v>
      </c>
      <c r="E89" s="21">
        <f t="shared" si="2"/>
        <v>299.72000000000003</v>
      </c>
      <c r="F89" s="21">
        <f t="shared" si="3"/>
        <v>1662.0999999999999</v>
      </c>
      <c r="G89" s="22"/>
      <c r="H89" s="23"/>
      <c r="I89" s="23"/>
      <c r="K89" s="19"/>
      <c r="L89" s="23"/>
      <c r="M89" s="23"/>
      <c r="N89" s="23"/>
      <c r="O89" s="24"/>
      <c r="P89" s="24"/>
    </row>
    <row r="90" s="1" customFormat="1" ht="34.5" customHeight="1">
      <c r="A90" s="4" t="s">
        <v>171</v>
      </c>
      <c r="B90" s="11" t="s">
        <v>172</v>
      </c>
      <c r="C90" s="6" t="s">
        <v>72</v>
      </c>
      <c r="D90" s="21">
        <v>1637.5099999999998</v>
      </c>
      <c r="E90" s="21">
        <f t="shared" si="2"/>
        <v>360.25</v>
      </c>
      <c r="F90" s="21">
        <f t="shared" si="3"/>
        <v>1997.7599999999998</v>
      </c>
      <c r="G90" s="22"/>
      <c r="H90" s="23"/>
      <c r="I90" s="23"/>
      <c r="K90" s="19"/>
      <c r="L90" s="23"/>
      <c r="M90" s="23"/>
      <c r="N90" s="23"/>
      <c r="O90" s="24"/>
      <c r="P90" s="24"/>
    </row>
    <row r="91" s="1" customFormat="1" ht="34.5" customHeight="1">
      <c r="A91" s="4" t="s">
        <v>173</v>
      </c>
      <c r="B91" s="11" t="s">
        <v>174</v>
      </c>
      <c r="C91" s="6" t="s">
        <v>72</v>
      </c>
      <c r="D91" s="21">
        <v>1637.5099999999998</v>
      </c>
      <c r="E91" s="21">
        <f t="shared" si="2"/>
        <v>360.25</v>
      </c>
      <c r="F91" s="21">
        <f t="shared" si="3"/>
        <v>1997.7599999999998</v>
      </c>
      <c r="G91" s="22"/>
      <c r="H91" s="23"/>
      <c r="I91" s="23"/>
      <c r="K91" s="19"/>
      <c r="L91" s="23"/>
      <c r="M91" s="23"/>
      <c r="N91" s="23"/>
      <c r="O91" s="24"/>
      <c r="P91" s="24"/>
    </row>
    <row r="92" s="1" customFormat="1" ht="34.5" customHeight="1">
      <c r="A92" s="4" t="s">
        <v>175</v>
      </c>
      <c r="B92" s="11" t="s">
        <v>176</v>
      </c>
      <c r="C92" s="6" t="s">
        <v>72</v>
      </c>
      <c r="D92" s="21">
        <v>956.27999999999997</v>
      </c>
      <c r="E92" s="21">
        <f t="shared" si="2"/>
        <v>210.38</v>
      </c>
      <c r="F92" s="21">
        <f t="shared" si="3"/>
        <v>1166.6599999999999</v>
      </c>
      <c r="G92" s="22"/>
      <c r="H92" s="23"/>
      <c r="I92" s="23"/>
      <c r="K92" s="19"/>
      <c r="L92" s="23"/>
      <c r="M92" s="23"/>
      <c r="N92" s="23"/>
      <c r="O92" s="24"/>
      <c r="P92" s="24"/>
    </row>
    <row r="93" s="1" customFormat="1" ht="34.5" customHeight="1">
      <c r="A93" s="4" t="s">
        <v>177</v>
      </c>
      <c r="B93" s="11" t="s">
        <v>178</v>
      </c>
      <c r="C93" s="6" t="s">
        <v>72</v>
      </c>
      <c r="D93" s="21">
        <v>28633.760000000002</v>
      </c>
      <c r="E93" s="21">
        <f t="shared" si="2"/>
        <v>6299.4300000000003</v>
      </c>
      <c r="F93" s="21">
        <f t="shared" si="3"/>
        <v>34933.190000000002</v>
      </c>
      <c r="G93" s="22"/>
      <c r="H93" s="23"/>
      <c r="I93" s="23"/>
      <c r="K93" s="19"/>
      <c r="L93" s="23"/>
      <c r="M93" s="23"/>
      <c r="N93" s="23"/>
      <c r="O93" s="24"/>
      <c r="P93" s="24"/>
    </row>
    <row r="94" s="1" customFormat="1" ht="34.5" customHeight="1">
      <c r="A94" s="4" t="s">
        <v>179</v>
      </c>
      <c r="B94" s="11" t="s">
        <v>180</v>
      </c>
      <c r="C94" s="6" t="s">
        <v>72</v>
      </c>
      <c r="D94" s="21">
        <v>15501.74</v>
      </c>
      <c r="E94" s="21">
        <f t="shared" si="2"/>
        <v>3410.3800000000001</v>
      </c>
      <c r="F94" s="21">
        <f t="shared" si="3"/>
        <v>18912.119999999999</v>
      </c>
      <c r="G94" s="22"/>
      <c r="H94" s="23"/>
      <c r="I94" s="23"/>
      <c r="K94" s="19"/>
      <c r="L94" s="23"/>
      <c r="M94" s="23"/>
      <c r="N94" s="23"/>
      <c r="O94" s="24"/>
      <c r="P94" s="24"/>
    </row>
    <row r="95" s="1" customFormat="1" ht="34.5" customHeight="1">
      <c r="A95" s="4" t="s">
        <v>181</v>
      </c>
      <c r="B95" s="11" t="s">
        <v>182</v>
      </c>
      <c r="C95" s="6" t="s">
        <v>72</v>
      </c>
      <c r="D95" s="21">
        <v>1362.3799999999999</v>
      </c>
      <c r="E95" s="21">
        <f t="shared" si="2"/>
        <v>299.72000000000003</v>
      </c>
      <c r="F95" s="21">
        <f t="shared" si="3"/>
        <v>1662.0999999999999</v>
      </c>
      <c r="G95" s="22"/>
      <c r="H95" s="23"/>
      <c r="I95" s="23"/>
      <c r="K95" s="19"/>
      <c r="L95" s="23"/>
      <c r="M95" s="23"/>
      <c r="N95" s="23"/>
      <c r="O95" s="24"/>
      <c r="P95" s="24"/>
    </row>
    <row r="96" s="1" customFormat="1" ht="34.5" customHeight="1">
      <c r="A96" s="4" t="s">
        <v>183</v>
      </c>
      <c r="B96" s="11" t="s">
        <v>184</v>
      </c>
      <c r="C96" s="6" t="s">
        <v>72</v>
      </c>
      <c r="D96" s="21">
        <v>956.27999999999997</v>
      </c>
      <c r="E96" s="21">
        <f t="shared" si="2"/>
        <v>210.38</v>
      </c>
      <c r="F96" s="21">
        <f t="shared" si="3"/>
        <v>1166.6599999999999</v>
      </c>
      <c r="G96" s="22"/>
      <c r="H96" s="23"/>
      <c r="I96" s="23"/>
      <c r="K96" s="19"/>
      <c r="L96" s="23"/>
      <c r="M96" s="23"/>
      <c r="N96" s="23"/>
      <c r="O96" s="24"/>
      <c r="P96" s="24"/>
    </row>
    <row r="97" s="1" customFormat="1" ht="34.5" customHeight="1">
      <c r="A97" s="4" t="s">
        <v>185</v>
      </c>
      <c r="B97" s="11" t="s">
        <v>186</v>
      </c>
      <c r="C97" s="6" t="s">
        <v>72</v>
      </c>
      <c r="D97" s="21">
        <v>812.18999999999994</v>
      </c>
      <c r="E97" s="21">
        <f t="shared" si="2"/>
        <v>178.68000000000001</v>
      </c>
      <c r="F97" s="21">
        <f t="shared" si="3"/>
        <v>990.86999999999989</v>
      </c>
      <c r="G97" s="22"/>
      <c r="H97" s="23"/>
      <c r="I97" s="23"/>
      <c r="K97" s="19"/>
      <c r="L97" s="23"/>
      <c r="M97" s="23"/>
      <c r="N97" s="23"/>
      <c r="O97" s="24"/>
      <c r="P97" s="24"/>
    </row>
    <row r="98" s="1" customFormat="1" ht="34.5" customHeight="1">
      <c r="A98" s="4" t="s">
        <v>187</v>
      </c>
      <c r="B98" s="11" t="s">
        <v>188</v>
      </c>
      <c r="C98" s="6" t="s">
        <v>72</v>
      </c>
      <c r="D98" s="21">
        <v>1637.4799999999998</v>
      </c>
      <c r="E98" s="21">
        <f t="shared" si="2"/>
        <v>360.25</v>
      </c>
      <c r="F98" s="21">
        <f t="shared" si="3"/>
        <v>1997.7299999999998</v>
      </c>
      <c r="G98" s="22"/>
      <c r="H98" s="23"/>
      <c r="I98" s="23"/>
      <c r="K98" s="19"/>
      <c r="L98" s="23"/>
      <c r="M98" s="23"/>
      <c r="N98" s="23"/>
      <c r="O98" s="24"/>
      <c r="P98" s="24"/>
    </row>
    <row r="99" s="1" customFormat="1" ht="34.5" customHeight="1">
      <c r="A99" s="4" t="s">
        <v>189</v>
      </c>
      <c r="B99" s="11" t="s">
        <v>190</v>
      </c>
      <c r="C99" s="6" t="s">
        <v>72</v>
      </c>
      <c r="D99" s="21">
        <v>1637.5099999999998</v>
      </c>
      <c r="E99" s="21">
        <f t="shared" si="2"/>
        <v>360.25</v>
      </c>
      <c r="F99" s="21">
        <f t="shared" si="3"/>
        <v>1997.7599999999998</v>
      </c>
      <c r="G99" s="22"/>
      <c r="H99" s="23"/>
      <c r="I99" s="23"/>
      <c r="K99" s="19"/>
      <c r="L99" s="23"/>
      <c r="M99" s="23"/>
      <c r="N99" s="23"/>
      <c r="O99" s="24"/>
      <c r="P99" s="24"/>
    </row>
    <row r="100" s="1" customFormat="1" ht="34.5" customHeight="1">
      <c r="A100" s="4" t="s">
        <v>191</v>
      </c>
      <c r="B100" s="11" t="s">
        <v>192</v>
      </c>
      <c r="C100" s="6" t="s">
        <v>72</v>
      </c>
      <c r="D100" s="21">
        <v>956.27999999999997</v>
      </c>
      <c r="E100" s="21">
        <f t="shared" si="2"/>
        <v>210.38</v>
      </c>
      <c r="F100" s="21">
        <f t="shared" si="3"/>
        <v>1166.6599999999999</v>
      </c>
      <c r="G100" s="22"/>
      <c r="H100" s="23"/>
      <c r="I100" s="23"/>
      <c r="K100" s="19"/>
      <c r="L100" s="23"/>
      <c r="M100" s="23"/>
      <c r="N100" s="23"/>
      <c r="O100" s="24"/>
      <c r="P100" s="24"/>
    </row>
    <row r="101" s="1" customFormat="1" ht="34.5" customHeight="1">
      <c r="A101" s="4" t="s">
        <v>193</v>
      </c>
      <c r="B101" s="11" t="s">
        <v>194</v>
      </c>
      <c r="C101" s="6" t="s">
        <v>72</v>
      </c>
      <c r="D101" s="21">
        <v>681.20999999999992</v>
      </c>
      <c r="E101" s="21">
        <f t="shared" si="2"/>
        <v>149.87</v>
      </c>
      <c r="F101" s="21">
        <f t="shared" si="3"/>
        <v>831.07999999999993</v>
      </c>
      <c r="G101" s="22"/>
      <c r="H101" s="23"/>
      <c r="I101" s="23"/>
      <c r="K101" s="19"/>
      <c r="L101" s="23"/>
      <c r="M101" s="23"/>
      <c r="N101" s="23"/>
      <c r="O101" s="24"/>
      <c r="P101" s="24"/>
    </row>
    <row r="102" s="1" customFormat="1" ht="34.5" customHeight="1">
      <c r="A102" s="4" t="s">
        <v>195</v>
      </c>
      <c r="B102" s="11" t="s">
        <v>196</v>
      </c>
      <c r="C102" s="6" t="s">
        <v>72</v>
      </c>
      <c r="D102" s="21">
        <v>537.08999999999992</v>
      </c>
      <c r="E102" s="21">
        <f t="shared" si="2"/>
        <v>118.16</v>
      </c>
      <c r="F102" s="21">
        <f t="shared" si="3"/>
        <v>655.24999999999989</v>
      </c>
      <c r="G102" s="22"/>
      <c r="H102" s="23"/>
      <c r="I102" s="23"/>
      <c r="K102" s="19"/>
      <c r="L102" s="23"/>
      <c r="M102" s="23"/>
      <c r="N102" s="23"/>
      <c r="O102" s="24"/>
      <c r="P102" s="24"/>
    </row>
    <row r="103" s="1" customFormat="1" ht="34.5" customHeight="1">
      <c r="A103" s="4" t="s">
        <v>197</v>
      </c>
      <c r="B103" s="11" t="s">
        <v>198</v>
      </c>
      <c r="C103" s="6" t="s">
        <v>72</v>
      </c>
      <c r="D103" s="21">
        <v>537.08999999999992</v>
      </c>
      <c r="E103" s="21">
        <f t="shared" si="2"/>
        <v>118.16</v>
      </c>
      <c r="F103" s="21">
        <f t="shared" si="3"/>
        <v>655.24999999999989</v>
      </c>
      <c r="G103" s="22"/>
      <c r="H103" s="23"/>
      <c r="I103" s="23"/>
      <c r="K103" s="19"/>
      <c r="L103" s="23"/>
      <c r="M103" s="23"/>
      <c r="N103" s="23"/>
      <c r="O103" s="24"/>
      <c r="P103" s="24"/>
    </row>
    <row r="104" s="1" customFormat="1" ht="34.5" customHeight="1">
      <c r="A104" s="4" t="s">
        <v>199</v>
      </c>
      <c r="B104" s="11" t="s">
        <v>200</v>
      </c>
      <c r="C104" s="6" t="s">
        <v>72</v>
      </c>
      <c r="D104" s="21">
        <v>537.08999999999992</v>
      </c>
      <c r="E104" s="21">
        <f t="shared" si="2"/>
        <v>118.16</v>
      </c>
      <c r="F104" s="21">
        <f t="shared" si="3"/>
        <v>655.24999999999989</v>
      </c>
      <c r="G104" s="22"/>
      <c r="H104" s="23"/>
      <c r="I104" s="23"/>
      <c r="K104" s="19"/>
      <c r="L104" s="23"/>
      <c r="M104" s="23"/>
      <c r="N104" s="23"/>
      <c r="O104" s="24"/>
      <c r="P104" s="24"/>
    </row>
    <row r="105" s="1" customFormat="1" ht="34.5" customHeight="1">
      <c r="A105" s="4" t="s">
        <v>201</v>
      </c>
      <c r="B105" s="11" t="s">
        <v>202</v>
      </c>
      <c r="C105" s="6" t="s">
        <v>72</v>
      </c>
      <c r="D105" s="21">
        <v>537.08999999999992</v>
      </c>
      <c r="E105" s="21">
        <f t="shared" ref="E105:E168" si="4">ROUND(D105*0.22,2)</f>
        <v>118.16</v>
      </c>
      <c r="F105" s="21">
        <f t="shared" si="3"/>
        <v>655.24999999999989</v>
      </c>
      <c r="G105" s="22"/>
      <c r="H105" s="23"/>
      <c r="I105" s="23"/>
      <c r="K105" s="19"/>
      <c r="L105" s="23"/>
      <c r="M105" s="23"/>
      <c r="N105" s="23"/>
      <c r="O105" s="24"/>
      <c r="P105" s="24"/>
    </row>
    <row r="106" s="1" customFormat="1" ht="34.5" customHeight="1">
      <c r="A106" s="4" t="s">
        <v>203</v>
      </c>
      <c r="B106" s="11" t="s">
        <v>204</v>
      </c>
      <c r="C106" s="6" t="s">
        <v>72</v>
      </c>
      <c r="D106" s="21">
        <v>537.08999999999992</v>
      </c>
      <c r="E106" s="21">
        <f t="shared" si="4"/>
        <v>118.16</v>
      </c>
      <c r="F106" s="21">
        <f t="shared" si="3"/>
        <v>655.24999999999989</v>
      </c>
      <c r="G106" s="22"/>
      <c r="H106" s="23"/>
      <c r="I106" s="23"/>
      <c r="K106" s="19"/>
      <c r="L106" s="23"/>
      <c r="M106" s="23"/>
      <c r="N106" s="23"/>
      <c r="O106" s="24"/>
      <c r="P106" s="24"/>
    </row>
    <row r="107" s="1" customFormat="1" ht="34.5" customHeight="1">
      <c r="A107" s="4" t="s">
        <v>205</v>
      </c>
      <c r="B107" s="11" t="s">
        <v>206</v>
      </c>
      <c r="C107" s="6" t="s">
        <v>72</v>
      </c>
      <c r="D107" s="21">
        <v>38645.120000000003</v>
      </c>
      <c r="E107" s="21">
        <f t="shared" si="4"/>
        <v>8501.9300000000003</v>
      </c>
      <c r="F107" s="21">
        <f t="shared" si="3"/>
        <v>47147.050000000003</v>
      </c>
      <c r="G107" s="22"/>
      <c r="H107" s="23"/>
      <c r="I107" s="23"/>
      <c r="K107" s="19"/>
      <c r="L107" s="23"/>
      <c r="M107" s="23"/>
      <c r="N107" s="23"/>
      <c r="O107" s="24"/>
      <c r="P107" s="24"/>
    </row>
    <row r="108" s="1" customFormat="1" ht="34.5" customHeight="1">
      <c r="A108" s="4" t="s">
        <v>207</v>
      </c>
      <c r="B108" s="11" t="s">
        <v>208</v>
      </c>
      <c r="C108" s="6" t="s">
        <v>72</v>
      </c>
      <c r="D108" s="21">
        <v>10060.440000000001</v>
      </c>
      <c r="E108" s="21">
        <f t="shared" si="4"/>
        <v>2213.3000000000002</v>
      </c>
      <c r="F108" s="21">
        <f t="shared" ref="F108:F171" si="5">D108+E108</f>
        <v>12273.740000000002</v>
      </c>
      <c r="G108" s="22"/>
      <c r="H108" s="23"/>
      <c r="I108" s="23"/>
      <c r="K108" s="19"/>
      <c r="L108" s="23"/>
      <c r="M108" s="23"/>
      <c r="N108" s="23"/>
      <c r="O108" s="24"/>
      <c r="P108" s="24"/>
    </row>
    <row r="109" ht="34.5" customHeight="1">
      <c r="A109" s="4" t="s">
        <v>209</v>
      </c>
      <c r="B109" s="11" t="s">
        <v>210</v>
      </c>
      <c r="C109" s="6"/>
      <c r="D109" s="6"/>
      <c r="E109" s="6"/>
      <c r="F109" s="6"/>
      <c r="G109" s="22"/>
      <c r="H109" s="23"/>
      <c r="I109" s="23"/>
      <c r="K109" s="19"/>
      <c r="L109" s="23"/>
      <c r="M109" s="23"/>
      <c r="N109" s="23"/>
      <c r="O109" s="24"/>
      <c r="P109" s="24"/>
    </row>
    <row r="110" ht="34.5" customHeight="1">
      <c r="A110" s="25" t="s">
        <v>211</v>
      </c>
      <c r="B110" s="11" t="s">
        <v>212</v>
      </c>
      <c r="C110" s="6"/>
      <c r="D110" s="6"/>
      <c r="E110" s="6"/>
      <c r="F110" s="6"/>
      <c r="G110" s="22"/>
      <c r="H110" s="23"/>
      <c r="I110" s="23"/>
      <c r="K110" s="19"/>
      <c r="L110" s="23"/>
      <c r="M110" s="23"/>
      <c r="N110" s="23"/>
      <c r="O110" s="24"/>
      <c r="P110" s="24"/>
    </row>
    <row r="111" s="1" customFormat="1" ht="34.5" customHeight="1">
      <c r="A111" s="25" t="s">
        <v>213</v>
      </c>
      <c r="B111" s="11" t="s">
        <v>214</v>
      </c>
      <c r="C111" s="6" t="s">
        <v>72</v>
      </c>
      <c r="D111" s="21">
        <v>4926.1100000000006</v>
      </c>
      <c r="E111" s="21">
        <f t="shared" si="4"/>
        <v>1083.74</v>
      </c>
      <c r="F111" s="21">
        <f t="shared" si="5"/>
        <v>6009.8500000000004</v>
      </c>
      <c r="G111" s="22"/>
      <c r="H111" s="23"/>
      <c r="I111" s="23"/>
      <c r="K111" s="19"/>
      <c r="L111" s="23"/>
      <c r="M111" s="23"/>
      <c r="N111" s="23"/>
      <c r="O111" s="24"/>
      <c r="P111" s="24"/>
    </row>
    <row r="112" s="1" customFormat="1" ht="34.5" customHeight="1">
      <c r="A112" s="25" t="s">
        <v>215</v>
      </c>
      <c r="B112" s="11" t="s">
        <v>216</v>
      </c>
      <c r="C112" s="6" t="s">
        <v>72</v>
      </c>
      <c r="D112" s="21">
        <v>7246.1700000000001</v>
      </c>
      <c r="E112" s="21">
        <f t="shared" si="4"/>
        <v>1594.1600000000001</v>
      </c>
      <c r="F112" s="21">
        <f t="shared" si="5"/>
        <v>8840.3299999999999</v>
      </c>
      <c r="G112" s="22"/>
      <c r="H112" s="23"/>
      <c r="I112" s="23"/>
      <c r="K112" s="19"/>
      <c r="L112" s="23"/>
      <c r="M112" s="23"/>
      <c r="N112" s="23"/>
      <c r="O112" s="24"/>
      <c r="P112" s="24"/>
    </row>
    <row r="113" s="1" customFormat="1" ht="34.5" customHeight="1">
      <c r="A113" s="25" t="s">
        <v>217</v>
      </c>
      <c r="B113" s="11" t="s">
        <v>218</v>
      </c>
      <c r="C113" s="6" t="s">
        <v>72</v>
      </c>
      <c r="D113" s="21">
        <v>1352.2200000000003</v>
      </c>
      <c r="E113" s="21">
        <f t="shared" si="4"/>
        <v>297.49000000000001</v>
      </c>
      <c r="F113" s="21">
        <f t="shared" si="5"/>
        <v>1649.7100000000003</v>
      </c>
      <c r="G113" s="22"/>
      <c r="H113" s="23"/>
      <c r="I113" s="23"/>
      <c r="K113" s="19"/>
      <c r="L113" s="23"/>
      <c r="M113" s="23"/>
      <c r="N113" s="23"/>
      <c r="O113" s="24"/>
      <c r="P113" s="24"/>
    </row>
    <row r="114" s="1" customFormat="1" ht="34.5" customHeight="1">
      <c r="A114" s="25" t="s">
        <v>219</v>
      </c>
      <c r="B114" s="11" t="s">
        <v>220</v>
      </c>
      <c r="C114" s="6" t="s">
        <v>72</v>
      </c>
      <c r="D114" s="21">
        <v>1148.8399999999999</v>
      </c>
      <c r="E114" s="21">
        <f t="shared" si="4"/>
        <v>252.74000000000001</v>
      </c>
      <c r="F114" s="21">
        <f t="shared" si="5"/>
        <v>1401.5799999999999</v>
      </c>
      <c r="G114" s="22"/>
      <c r="H114" s="23"/>
      <c r="I114" s="23"/>
      <c r="K114" s="19"/>
      <c r="L114" s="23"/>
      <c r="M114" s="23"/>
      <c r="N114" s="23"/>
      <c r="O114" s="24"/>
      <c r="P114" s="24"/>
    </row>
    <row r="115" s="1" customFormat="1" ht="34.5" customHeight="1">
      <c r="A115" s="25" t="s">
        <v>221</v>
      </c>
      <c r="B115" s="11" t="s">
        <v>222</v>
      </c>
      <c r="C115" s="6" t="s">
        <v>72</v>
      </c>
      <c r="D115" s="21">
        <v>1148.8399999999999</v>
      </c>
      <c r="E115" s="21">
        <f t="shared" si="4"/>
        <v>252.74000000000001</v>
      </c>
      <c r="F115" s="21">
        <f t="shared" si="5"/>
        <v>1401.5799999999999</v>
      </c>
      <c r="G115" s="22"/>
      <c r="H115" s="23"/>
      <c r="I115" s="23"/>
      <c r="K115" s="19"/>
      <c r="L115" s="23"/>
      <c r="M115" s="23"/>
      <c r="N115" s="23"/>
      <c r="O115" s="24"/>
      <c r="P115" s="24"/>
    </row>
    <row r="116" s="1" customFormat="1" ht="34.5" customHeight="1">
      <c r="A116" s="25" t="s">
        <v>223</v>
      </c>
      <c r="B116" s="11" t="s">
        <v>224</v>
      </c>
      <c r="C116" s="6" t="s">
        <v>72</v>
      </c>
      <c r="D116" s="21">
        <v>2283.8499999999999</v>
      </c>
      <c r="E116" s="21">
        <f t="shared" si="4"/>
        <v>502.44999999999999</v>
      </c>
      <c r="F116" s="21">
        <f t="shared" si="5"/>
        <v>2786.2999999999997</v>
      </c>
      <c r="G116" s="22"/>
      <c r="H116" s="23"/>
      <c r="I116" s="23"/>
      <c r="K116" s="19"/>
      <c r="L116" s="23"/>
      <c r="M116" s="23"/>
      <c r="N116" s="23"/>
      <c r="O116" s="24"/>
      <c r="P116" s="24"/>
    </row>
    <row r="117" s="1" customFormat="1" ht="34.5" customHeight="1">
      <c r="A117" s="25" t="s">
        <v>225</v>
      </c>
      <c r="B117" s="11" t="s">
        <v>226</v>
      </c>
      <c r="C117" s="6" t="s">
        <v>72</v>
      </c>
      <c r="D117" s="21">
        <v>1748.29</v>
      </c>
      <c r="E117" s="21">
        <f t="shared" si="4"/>
        <v>384.62</v>
      </c>
      <c r="F117" s="21">
        <f t="shared" si="5"/>
        <v>2132.9099999999999</v>
      </c>
      <c r="G117" s="22"/>
      <c r="H117" s="23"/>
      <c r="I117" s="23"/>
      <c r="K117" s="19"/>
      <c r="L117" s="23"/>
      <c r="M117" s="23"/>
      <c r="N117" s="23"/>
      <c r="O117" s="24"/>
      <c r="P117" s="24"/>
    </row>
    <row r="118" s="1" customFormat="1" ht="34.5" customHeight="1">
      <c r="A118" s="25" t="s">
        <v>227</v>
      </c>
      <c r="B118" s="11" t="s">
        <v>228</v>
      </c>
      <c r="C118" s="6" t="s">
        <v>72</v>
      </c>
      <c r="D118" s="21">
        <v>853.56999999999994</v>
      </c>
      <c r="E118" s="21">
        <f t="shared" si="4"/>
        <v>187.78999999999999</v>
      </c>
      <c r="F118" s="21">
        <f t="shared" si="5"/>
        <v>1041.3599999999999</v>
      </c>
      <c r="G118" s="22"/>
      <c r="H118" s="23"/>
      <c r="I118" s="23"/>
      <c r="K118" s="19"/>
      <c r="L118" s="23"/>
      <c r="M118" s="23"/>
      <c r="N118" s="23"/>
      <c r="O118" s="24"/>
      <c r="P118" s="24"/>
    </row>
    <row r="119" s="1" customFormat="1" ht="34.5" customHeight="1">
      <c r="A119" s="25" t="s">
        <v>229</v>
      </c>
      <c r="B119" s="11" t="s">
        <v>230</v>
      </c>
      <c r="C119" s="6" t="s">
        <v>72</v>
      </c>
      <c r="D119" s="21">
        <v>3875.0799999999999</v>
      </c>
      <c r="E119" s="21">
        <f t="shared" si="4"/>
        <v>852.51999999999998</v>
      </c>
      <c r="F119" s="21">
        <f t="shared" si="5"/>
        <v>4727.6000000000004</v>
      </c>
      <c r="G119" s="22"/>
      <c r="H119" s="23"/>
      <c r="I119" s="23"/>
      <c r="K119" s="19"/>
      <c r="L119" s="23"/>
      <c r="M119" s="23"/>
      <c r="N119" s="23"/>
      <c r="O119" s="24"/>
      <c r="P119" s="24"/>
    </row>
    <row r="120" s="1" customFormat="1" ht="34.5" customHeight="1">
      <c r="A120" s="25" t="s">
        <v>231</v>
      </c>
      <c r="B120" s="11" t="s">
        <v>232</v>
      </c>
      <c r="C120" s="6" t="s">
        <v>72</v>
      </c>
      <c r="D120" s="21">
        <v>12727.240000000002</v>
      </c>
      <c r="E120" s="21">
        <f t="shared" si="4"/>
        <v>2799.9899999999998</v>
      </c>
      <c r="F120" s="21">
        <f t="shared" si="5"/>
        <v>15527.230000000001</v>
      </c>
      <c r="G120" s="22"/>
      <c r="H120" s="23"/>
      <c r="I120" s="23"/>
      <c r="K120" s="19"/>
      <c r="L120" s="23"/>
      <c r="M120" s="23"/>
      <c r="N120" s="23"/>
      <c r="O120" s="24"/>
      <c r="P120" s="24"/>
    </row>
    <row r="121" s="1" customFormat="1" ht="34.5" customHeight="1">
      <c r="A121" s="25" t="s">
        <v>233</v>
      </c>
      <c r="B121" s="11" t="s">
        <v>234</v>
      </c>
      <c r="C121" s="6" t="s">
        <v>72</v>
      </c>
      <c r="D121" s="21">
        <v>11719.130000000001</v>
      </c>
      <c r="E121" s="21">
        <f t="shared" si="4"/>
        <v>2578.21</v>
      </c>
      <c r="F121" s="21">
        <f t="shared" si="5"/>
        <v>14297.34</v>
      </c>
      <c r="G121" s="22"/>
      <c r="H121" s="23"/>
      <c r="I121" s="23"/>
      <c r="K121" s="19"/>
      <c r="L121" s="23"/>
      <c r="M121" s="23"/>
      <c r="N121" s="23"/>
      <c r="O121" s="24"/>
      <c r="P121" s="24"/>
    </row>
    <row r="122" ht="34.5" customHeight="1">
      <c r="A122" s="8" t="s">
        <v>235</v>
      </c>
      <c r="B122" s="9" t="s">
        <v>236</v>
      </c>
      <c r="C122" s="10"/>
      <c r="D122" s="10"/>
      <c r="E122" s="10"/>
      <c r="F122" s="10"/>
      <c r="G122" s="19"/>
      <c r="H122" s="26"/>
      <c r="I122" s="23"/>
      <c r="K122" s="27"/>
      <c r="L122" s="23"/>
      <c r="M122" s="23"/>
      <c r="N122" s="23"/>
      <c r="O122" s="24"/>
      <c r="P122" s="24"/>
    </row>
    <row r="123" ht="34.5" customHeight="1">
      <c r="A123" s="4" t="s">
        <v>237</v>
      </c>
      <c r="B123" s="11" t="s">
        <v>238</v>
      </c>
      <c r="C123" s="6"/>
      <c r="D123" s="6"/>
      <c r="E123" s="6"/>
      <c r="F123" s="6"/>
      <c r="G123" s="19"/>
      <c r="H123" s="26"/>
      <c r="I123" s="23"/>
      <c r="K123" s="27"/>
      <c r="L123" s="23"/>
      <c r="M123" s="23"/>
      <c r="N123" s="23"/>
      <c r="O123" s="24"/>
      <c r="P123" s="24"/>
    </row>
    <row r="124" ht="54" customHeight="1">
      <c r="A124" s="4" t="s">
        <v>239</v>
      </c>
      <c r="B124" s="11" t="s">
        <v>240</v>
      </c>
      <c r="C124" s="6"/>
      <c r="D124" s="6"/>
      <c r="E124" s="6"/>
      <c r="F124" s="6"/>
      <c r="G124" s="19"/>
      <c r="H124" s="26"/>
      <c r="I124" s="23"/>
      <c r="K124" s="27"/>
      <c r="L124" s="23"/>
      <c r="M124" s="23"/>
      <c r="N124" s="23"/>
      <c r="O124" s="24"/>
      <c r="P124" s="24"/>
    </row>
    <row r="125" s="28" customFormat="1" ht="47.25">
      <c r="A125" s="4" t="s">
        <v>241</v>
      </c>
      <c r="B125" s="11" t="s">
        <v>242</v>
      </c>
      <c r="C125" s="6"/>
      <c r="D125" s="14">
        <f>D126</f>
        <v>4330.3700000000008</v>
      </c>
      <c r="E125" s="29">
        <f t="shared" si="4"/>
        <v>952.67999999999995</v>
      </c>
      <c r="F125" s="29">
        <f t="shared" si="5"/>
        <v>5283.0500000000011</v>
      </c>
      <c r="G125" s="30"/>
      <c r="H125" s="23"/>
      <c r="I125" s="23"/>
      <c r="K125" s="19"/>
      <c r="L125" s="23"/>
      <c r="M125" s="23"/>
      <c r="N125" s="23"/>
      <c r="O125" s="24"/>
      <c r="P125" s="24"/>
    </row>
    <row r="126" s="28" customFormat="1" ht="31.5">
      <c r="A126" s="4" t="s">
        <v>243</v>
      </c>
      <c r="B126" s="11" t="s">
        <v>244</v>
      </c>
      <c r="C126" s="6" t="s">
        <v>245</v>
      </c>
      <c r="D126" s="14">
        <v>4330.3700000000008</v>
      </c>
      <c r="E126" s="29">
        <f t="shared" si="4"/>
        <v>952.67999999999995</v>
      </c>
      <c r="F126" s="29">
        <f t="shared" si="5"/>
        <v>5283.0500000000011</v>
      </c>
      <c r="G126" s="30"/>
      <c r="H126" s="23"/>
      <c r="I126" s="23"/>
      <c r="K126" s="19"/>
      <c r="L126" s="23"/>
      <c r="M126" s="23"/>
      <c r="N126" s="23"/>
      <c r="O126" s="24"/>
      <c r="P126" s="24"/>
    </row>
    <row r="127" s="28" customFormat="1" ht="47.25">
      <c r="A127" s="4" t="s">
        <v>246</v>
      </c>
      <c r="B127" s="11" t="s">
        <v>247</v>
      </c>
      <c r="C127" s="6"/>
      <c r="D127" s="14">
        <f>D128</f>
        <v>4492.54</v>
      </c>
      <c r="E127" s="29">
        <f t="shared" si="4"/>
        <v>988.36000000000001</v>
      </c>
      <c r="F127" s="29">
        <f t="shared" si="5"/>
        <v>5480.8999999999996</v>
      </c>
      <c r="G127" s="30"/>
      <c r="H127" s="23"/>
      <c r="I127" s="23"/>
      <c r="K127" s="19"/>
      <c r="L127" s="23"/>
      <c r="M127" s="23"/>
      <c r="N127" s="23"/>
      <c r="O127" s="24"/>
      <c r="P127" s="24"/>
    </row>
    <row r="128" s="28" customFormat="1" ht="31.5">
      <c r="A128" s="4" t="s">
        <v>248</v>
      </c>
      <c r="B128" s="11" t="s">
        <v>249</v>
      </c>
      <c r="C128" s="6" t="s">
        <v>245</v>
      </c>
      <c r="D128" s="14">
        <v>4492.54</v>
      </c>
      <c r="E128" s="29">
        <f t="shared" si="4"/>
        <v>988.36000000000001</v>
      </c>
      <c r="F128" s="29">
        <f t="shared" si="5"/>
        <v>5480.8999999999996</v>
      </c>
      <c r="G128" s="30"/>
      <c r="H128" s="23"/>
      <c r="I128" s="23"/>
      <c r="K128" s="19"/>
      <c r="L128" s="23"/>
      <c r="M128" s="23"/>
      <c r="N128" s="23"/>
      <c r="O128" s="24"/>
      <c r="P128" s="24"/>
    </row>
    <row r="129" s="31" customFormat="1" ht="47.25">
      <c r="A129" s="8" t="s">
        <v>250</v>
      </c>
      <c r="B129" s="32" t="s">
        <v>251</v>
      </c>
      <c r="C129" s="5"/>
      <c r="D129" s="14">
        <f>D130+D131+D132</f>
        <v>8008.5299999999997</v>
      </c>
      <c r="E129" s="29">
        <f t="shared" si="4"/>
        <v>1761.8800000000001</v>
      </c>
      <c r="F129" s="14">
        <f>F130+F131+F132</f>
        <v>9770.4099999999999</v>
      </c>
      <c r="G129" s="30"/>
      <c r="H129" s="23"/>
      <c r="I129" s="23"/>
      <c r="J129" s="28"/>
      <c r="K129" s="19"/>
      <c r="L129" s="23"/>
      <c r="M129" s="23"/>
      <c r="N129" s="23"/>
      <c r="O129" s="24"/>
      <c r="P129" s="24"/>
    </row>
    <row r="130" s="28" customFormat="1" ht="31.5">
      <c r="A130" s="4" t="s">
        <v>252</v>
      </c>
      <c r="B130" s="11" t="s">
        <v>244</v>
      </c>
      <c r="C130" s="6" t="s">
        <v>245</v>
      </c>
      <c r="D130" s="14">
        <v>4492.54</v>
      </c>
      <c r="E130" s="29">
        <f t="shared" si="4"/>
        <v>988.36000000000001</v>
      </c>
      <c r="F130" s="29">
        <f t="shared" si="5"/>
        <v>5480.8999999999996</v>
      </c>
      <c r="G130" s="30"/>
      <c r="H130" s="23"/>
      <c r="I130" s="23"/>
      <c r="K130" s="19"/>
      <c r="L130" s="23"/>
      <c r="M130" s="23"/>
      <c r="N130" s="23"/>
      <c r="O130" s="24"/>
      <c r="P130" s="24"/>
    </row>
    <row r="131" s="28" customFormat="1" ht="15.75">
      <c r="A131" s="4" t="s">
        <v>253</v>
      </c>
      <c r="B131" s="11" t="s">
        <v>254</v>
      </c>
      <c r="C131" s="6" t="s">
        <v>255</v>
      </c>
      <c r="D131" s="14">
        <v>2605.1599999999999</v>
      </c>
      <c r="E131" s="29">
        <f t="shared" si="4"/>
        <v>573.13999999999999</v>
      </c>
      <c r="F131" s="29">
        <f t="shared" si="5"/>
        <v>3178.2999999999997</v>
      </c>
      <c r="G131" s="30"/>
      <c r="H131" s="23"/>
      <c r="I131" s="23"/>
      <c r="K131" s="19"/>
      <c r="L131" s="23"/>
      <c r="M131" s="23"/>
      <c r="N131" s="23"/>
      <c r="O131" s="24"/>
      <c r="P131" s="24"/>
    </row>
    <row r="132" s="28" customFormat="1" ht="15.75">
      <c r="A132" s="4" t="s">
        <v>256</v>
      </c>
      <c r="B132" s="11" t="s">
        <v>257</v>
      </c>
      <c r="C132" s="6" t="s">
        <v>258</v>
      </c>
      <c r="D132" s="14">
        <v>910.82999999999993</v>
      </c>
      <c r="E132" s="29">
        <f t="shared" si="4"/>
        <v>200.38</v>
      </c>
      <c r="F132" s="29">
        <f t="shared" si="5"/>
        <v>1111.21</v>
      </c>
      <c r="G132" s="30"/>
      <c r="H132" s="23"/>
      <c r="I132" s="23"/>
      <c r="K132" s="19"/>
      <c r="L132" s="23"/>
      <c r="M132" s="23"/>
      <c r="N132" s="23"/>
      <c r="O132" s="24"/>
      <c r="P132" s="24"/>
    </row>
    <row r="133" s="28" customFormat="1" ht="47.25">
      <c r="A133" s="4" t="s">
        <v>259</v>
      </c>
      <c r="B133" s="11" t="s">
        <v>260</v>
      </c>
      <c r="C133" s="6"/>
      <c r="D133" s="14">
        <f>SUM(D134:D136)</f>
        <v>8180.6900000000005</v>
      </c>
      <c r="E133" s="29">
        <f t="shared" si="4"/>
        <v>1799.75</v>
      </c>
      <c r="F133" s="14">
        <f>SUM(F134:F136)</f>
        <v>9980.4399999999987</v>
      </c>
      <c r="G133" s="30"/>
      <c r="H133" s="23"/>
      <c r="I133" s="23"/>
      <c r="K133" s="19"/>
      <c r="L133" s="23"/>
      <c r="M133" s="23"/>
      <c r="N133" s="23"/>
      <c r="O133" s="24"/>
      <c r="P133" s="24"/>
    </row>
    <row r="134" s="28" customFormat="1" ht="31.5">
      <c r="A134" s="4" t="s">
        <v>261</v>
      </c>
      <c r="B134" s="11" t="s">
        <v>249</v>
      </c>
      <c r="C134" s="6" t="s">
        <v>245</v>
      </c>
      <c r="D134" s="14">
        <v>4664.7000000000007</v>
      </c>
      <c r="E134" s="29">
        <f t="shared" si="4"/>
        <v>1026.23</v>
      </c>
      <c r="F134" s="29">
        <f t="shared" si="5"/>
        <v>5690.9300000000003</v>
      </c>
      <c r="G134" s="30"/>
      <c r="H134" s="23"/>
      <c r="I134" s="23"/>
      <c r="K134" s="19"/>
      <c r="L134" s="23"/>
      <c r="M134" s="23"/>
      <c r="N134" s="23"/>
      <c r="O134" s="24"/>
      <c r="P134" s="24"/>
    </row>
    <row r="135" s="28" customFormat="1" ht="15.75">
      <c r="A135" s="4" t="s">
        <v>262</v>
      </c>
      <c r="B135" s="11" t="s">
        <v>254</v>
      </c>
      <c r="C135" s="6" t="s">
        <v>255</v>
      </c>
      <c r="D135" s="14">
        <v>2605.1599999999999</v>
      </c>
      <c r="E135" s="29">
        <f t="shared" si="4"/>
        <v>573.13999999999999</v>
      </c>
      <c r="F135" s="29">
        <f t="shared" si="5"/>
        <v>3178.2999999999997</v>
      </c>
      <c r="G135" s="30"/>
      <c r="H135" s="23"/>
      <c r="I135" s="23"/>
      <c r="K135" s="19"/>
      <c r="L135" s="23"/>
      <c r="M135" s="23"/>
      <c r="N135" s="23"/>
      <c r="O135" s="24"/>
      <c r="P135" s="24"/>
    </row>
    <row r="136" s="28" customFormat="1" ht="15.75">
      <c r="A136" s="4" t="s">
        <v>263</v>
      </c>
      <c r="B136" s="11" t="s">
        <v>257</v>
      </c>
      <c r="C136" s="6" t="s">
        <v>258</v>
      </c>
      <c r="D136" s="14">
        <v>910.82999999999993</v>
      </c>
      <c r="E136" s="29">
        <f t="shared" si="4"/>
        <v>200.38</v>
      </c>
      <c r="F136" s="29">
        <f t="shared" si="5"/>
        <v>1111.21</v>
      </c>
      <c r="G136" s="30"/>
      <c r="H136" s="23"/>
      <c r="I136" s="23"/>
      <c r="K136" s="19"/>
      <c r="L136" s="23"/>
      <c r="M136" s="23"/>
      <c r="N136" s="23"/>
      <c r="O136" s="24"/>
      <c r="P136" s="24"/>
    </row>
    <row r="137" s="28" customFormat="1" ht="31.5">
      <c r="A137" s="4" t="s">
        <v>264</v>
      </c>
      <c r="B137" s="11" t="s">
        <v>265</v>
      </c>
      <c r="C137" s="6"/>
      <c r="D137" s="14">
        <f>SUM(D138:D141)</f>
        <v>10908.17</v>
      </c>
      <c r="E137" s="29">
        <f t="shared" si="4"/>
        <v>2399.8000000000002</v>
      </c>
      <c r="F137" s="14">
        <f>SUM(F138:F141)</f>
        <v>13307.969999999999</v>
      </c>
      <c r="G137" s="30"/>
      <c r="H137" s="23"/>
      <c r="I137" s="23"/>
      <c r="K137" s="19"/>
      <c r="L137" s="23"/>
      <c r="M137" s="23"/>
      <c r="N137" s="23"/>
      <c r="O137" s="24"/>
      <c r="P137" s="24"/>
    </row>
    <row r="138" s="28" customFormat="1" ht="31.5">
      <c r="A138" s="4" t="s">
        <v>266</v>
      </c>
      <c r="B138" s="11" t="s">
        <v>244</v>
      </c>
      <c r="C138" s="6" t="s">
        <v>245</v>
      </c>
      <c r="D138" s="14">
        <v>4492.54</v>
      </c>
      <c r="E138" s="29">
        <f t="shared" si="4"/>
        <v>988.36000000000001</v>
      </c>
      <c r="F138" s="29">
        <f t="shared" si="5"/>
        <v>5480.8999999999996</v>
      </c>
      <c r="G138" s="30"/>
      <c r="H138" s="23"/>
      <c r="I138" s="23"/>
      <c r="K138" s="19"/>
      <c r="L138" s="23"/>
      <c r="M138" s="23"/>
      <c r="N138" s="23"/>
      <c r="O138" s="24"/>
      <c r="P138" s="24"/>
    </row>
    <row r="139" s="28" customFormat="1" ht="15.75">
      <c r="A139" s="4" t="s">
        <v>267</v>
      </c>
      <c r="B139" s="11" t="s">
        <v>254</v>
      </c>
      <c r="C139" s="6" t="s">
        <v>255</v>
      </c>
      <c r="D139" s="14">
        <v>2605.1599999999999</v>
      </c>
      <c r="E139" s="29">
        <f t="shared" si="4"/>
        <v>573.13999999999999</v>
      </c>
      <c r="F139" s="29">
        <f t="shared" si="5"/>
        <v>3178.2999999999997</v>
      </c>
      <c r="G139" s="30"/>
      <c r="H139" s="23"/>
      <c r="I139" s="23"/>
      <c r="K139" s="19"/>
      <c r="L139" s="23"/>
      <c r="M139" s="23"/>
      <c r="N139" s="23"/>
      <c r="O139" s="24"/>
      <c r="P139" s="24"/>
    </row>
    <row r="140" s="28" customFormat="1" ht="15.75">
      <c r="A140" s="4" t="s">
        <v>268</v>
      </c>
      <c r="B140" s="11" t="s">
        <v>257</v>
      </c>
      <c r="C140" s="6" t="s">
        <v>258</v>
      </c>
      <c r="D140" s="14">
        <v>910.82999999999993</v>
      </c>
      <c r="E140" s="29">
        <f t="shared" si="4"/>
        <v>200.38</v>
      </c>
      <c r="F140" s="29">
        <f t="shared" si="5"/>
        <v>1111.21</v>
      </c>
      <c r="G140" s="30"/>
      <c r="H140" s="23"/>
      <c r="I140" s="23"/>
      <c r="K140" s="19"/>
      <c r="L140" s="23"/>
      <c r="M140" s="23"/>
      <c r="N140" s="23"/>
      <c r="O140" s="24"/>
      <c r="P140" s="24"/>
    </row>
    <row r="141" s="28" customFormat="1" ht="15.75">
      <c r="A141" s="4" t="s">
        <v>269</v>
      </c>
      <c r="B141" s="11" t="s">
        <v>270</v>
      </c>
      <c r="C141" s="6" t="s">
        <v>258</v>
      </c>
      <c r="D141" s="14">
        <v>2899.6399999999999</v>
      </c>
      <c r="E141" s="29">
        <f t="shared" si="4"/>
        <v>637.91999999999996</v>
      </c>
      <c r="F141" s="29">
        <f t="shared" si="5"/>
        <v>3537.5599999999999</v>
      </c>
      <c r="G141" s="30"/>
      <c r="H141" s="23"/>
      <c r="I141" s="23"/>
      <c r="K141" s="19"/>
      <c r="L141" s="23"/>
      <c r="M141" s="23"/>
      <c r="N141" s="23"/>
      <c r="O141" s="24"/>
      <c r="P141" s="24"/>
    </row>
    <row r="142" s="28" customFormat="1" ht="47.25" customHeight="1">
      <c r="A142" s="4" t="s">
        <v>271</v>
      </c>
      <c r="B142" s="11" t="s">
        <v>272</v>
      </c>
      <c r="C142" s="6"/>
      <c r="D142" s="14">
        <f>D143+D144+D145+D146</f>
        <v>11080.33</v>
      </c>
      <c r="E142" s="29">
        <f t="shared" si="4"/>
        <v>2437.6700000000001</v>
      </c>
      <c r="F142" s="29">
        <f t="shared" si="5"/>
        <v>13518</v>
      </c>
      <c r="G142" s="30"/>
      <c r="H142" s="23"/>
      <c r="I142" s="23"/>
      <c r="K142" s="19"/>
      <c r="L142" s="23"/>
      <c r="M142" s="23"/>
      <c r="N142" s="23"/>
      <c r="O142" s="24"/>
      <c r="P142" s="24"/>
    </row>
    <row r="143" s="28" customFormat="1" ht="31.5">
      <c r="A143" s="4" t="s">
        <v>273</v>
      </c>
      <c r="B143" s="11" t="s">
        <v>249</v>
      </c>
      <c r="C143" s="6" t="s">
        <v>245</v>
      </c>
      <c r="D143" s="14">
        <v>4664.7000000000007</v>
      </c>
      <c r="E143" s="29">
        <f t="shared" si="4"/>
        <v>1026.23</v>
      </c>
      <c r="F143" s="29">
        <f t="shared" si="5"/>
        <v>5690.9300000000003</v>
      </c>
      <c r="G143" s="30"/>
      <c r="H143" s="23"/>
      <c r="I143" s="23"/>
      <c r="K143" s="19"/>
      <c r="L143" s="23"/>
      <c r="M143" s="23"/>
      <c r="N143" s="23"/>
      <c r="O143" s="24"/>
      <c r="P143" s="24"/>
    </row>
    <row r="144" s="28" customFormat="1" ht="15.75">
      <c r="A144" s="4" t="s">
        <v>274</v>
      </c>
      <c r="B144" s="11" t="s">
        <v>275</v>
      </c>
      <c r="C144" s="6" t="s">
        <v>255</v>
      </c>
      <c r="D144" s="14">
        <v>2605.1599999999999</v>
      </c>
      <c r="E144" s="29">
        <f t="shared" si="4"/>
        <v>573.13999999999999</v>
      </c>
      <c r="F144" s="29">
        <f t="shared" si="5"/>
        <v>3178.2999999999997</v>
      </c>
      <c r="G144" s="30"/>
      <c r="H144" s="23"/>
      <c r="I144" s="23"/>
      <c r="K144" s="19"/>
      <c r="L144" s="23"/>
      <c r="M144" s="23"/>
      <c r="N144" s="23"/>
      <c r="O144" s="24"/>
      <c r="P144" s="24"/>
    </row>
    <row r="145" s="28" customFormat="1" ht="15.75">
      <c r="A145" s="4" t="s">
        <v>276</v>
      </c>
      <c r="B145" s="11" t="s">
        <v>257</v>
      </c>
      <c r="C145" s="6" t="s">
        <v>258</v>
      </c>
      <c r="D145" s="14">
        <v>910.82999999999993</v>
      </c>
      <c r="E145" s="29">
        <f t="shared" si="4"/>
        <v>200.38</v>
      </c>
      <c r="F145" s="29">
        <f t="shared" si="5"/>
        <v>1111.21</v>
      </c>
      <c r="G145" s="30"/>
      <c r="H145" s="23"/>
      <c r="I145" s="23"/>
      <c r="K145" s="19"/>
      <c r="L145" s="23"/>
      <c r="M145" s="23"/>
      <c r="N145" s="23"/>
      <c r="O145" s="24"/>
      <c r="P145" s="24"/>
    </row>
    <row r="146" s="28" customFormat="1" ht="15.75">
      <c r="A146" s="4" t="s">
        <v>277</v>
      </c>
      <c r="B146" s="11" t="s">
        <v>270</v>
      </c>
      <c r="C146" s="6" t="s">
        <v>258</v>
      </c>
      <c r="D146" s="14">
        <v>2899.6399999999999</v>
      </c>
      <c r="E146" s="29">
        <f t="shared" si="4"/>
        <v>637.91999999999996</v>
      </c>
      <c r="F146" s="29">
        <f t="shared" si="5"/>
        <v>3537.5599999999999</v>
      </c>
      <c r="G146" s="30"/>
      <c r="H146" s="23"/>
      <c r="I146" s="23"/>
      <c r="K146" s="19"/>
      <c r="L146" s="23"/>
      <c r="M146" s="23"/>
      <c r="N146" s="23"/>
      <c r="O146" s="24"/>
      <c r="P146" s="24"/>
    </row>
    <row r="147" s="28" customFormat="1" ht="31.5">
      <c r="A147" s="4" t="s">
        <v>278</v>
      </c>
      <c r="B147" s="11" t="s">
        <v>279</v>
      </c>
      <c r="C147" s="6"/>
      <c r="D147" s="14">
        <f>D148+D149+D150+D151+D152+D153</f>
        <v>12629.799999999999</v>
      </c>
      <c r="E147" s="29">
        <f t="shared" si="4"/>
        <v>2778.5599999999999</v>
      </c>
      <c r="F147" s="29">
        <f t="shared" si="5"/>
        <v>15408.359999999999</v>
      </c>
      <c r="G147" s="30"/>
      <c r="H147" s="23"/>
      <c r="I147" s="23"/>
      <c r="K147" s="19"/>
      <c r="L147" s="23"/>
      <c r="M147" s="23"/>
      <c r="N147" s="23"/>
      <c r="O147" s="24"/>
      <c r="P147" s="24"/>
    </row>
    <row r="148" s="28" customFormat="1" ht="31.5">
      <c r="A148" s="4" t="s">
        <v>280</v>
      </c>
      <c r="B148" s="11" t="s">
        <v>244</v>
      </c>
      <c r="C148" s="6" t="s">
        <v>245</v>
      </c>
      <c r="D148" s="14">
        <v>4492.54</v>
      </c>
      <c r="E148" s="29">
        <f t="shared" si="4"/>
        <v>988.36000000000001</v>
      </c>
      <c r="F148" s="29">
        <f t="shared" si="5"/>
        <v>5480.8999999999996</v>
      </c>
      <c r="G148" s="30"/>
      <c r="H148" s="23"/>
      <c r="I148" s="23"/>
      <c r="K148" s="19"/>
      <c r="L148" s="23"/>
      <c r="M148" s="23"/>
      <c r="N148" s="23"/>
      <c r="O148" s="24"/>
      <c r="P148" s="24"/>
    </row>
    <row r="149" s="28" customFormat="1" ht="15.75">
      <c r="A149" s="4" t="s">
        <v>281</v>
      </c>
      <c r="B149" s="11" t="s">
        <v>254</v>
      </c>
      <c r="C149" s="6" t="s">
        <v>255</v>
      </c>
      <c r="D149" s="14">
        <v>2605.1599999999999</v>
      </c>
      <c r="E149" s="29">
        <f t="shared" si="4"/>
        <v>573.13999999999999</v>
      </c>
      <c r="F149" s="29">
        <f t="shared" si="5"/>
        <v>3178.2999999999997</v>
      </c>
      <c r="G149" s="30"/>
      <c r="H149" s="23"/>
      <c r="I149" s="23"/>
      <c r="K149" s="19"/>
      <c r="L149" s="23"/>
      <c r="M149" s="23"/>
      <c r="N149" s="23"/>
      <c r="O149" s="24"/>
      <c r="P149" s="24"/>
    </row>
    <row r="150" s="28" customFormat="1" ht="15.75">
      <c r="A150" s="4" t="s">
        <v>282</v>
      </c>
      <c r="B150" s="11" t="s">
        <v>257</v>
      </c>
      <c r="C150" s="6" t="s">
        <v>258</v>
      </c>
      <c r="D150" s="14">
        <v>910.82999999999993</v>
      </c>
      <c r="E150" s="29">
        <f t="shared" si="4"/>
        <v>200.38</v>
      </c>
      <c r="F150" s="29">
        <f t="shared" si="5"/>
        <v>1111.21</v>
      </c>
      <c r="G150" s="30"/>
      <c r="H150" s="23"/>
      <c r="I150" s="23"/>
      <c r="K150" s="19"/>
      <c r="L150" s="23"/>
      <c r="M150" s="23"/>
      <c r="N150" s="23"/>
      <c r="O150" s="24"/>
      <c r="P150" s="24"/>
    </row>
    <row r="151" s="28" customFormat="1" ht="15.75">
      <c r="A151" s="4" t="s">
        <v>283</v>
      </c>
      <c r="B151" s="11" t="s">
        <v>284</v>
      </c>
      <c r="C151" s="6" t="s">
        <v>258</v>
      </c>
      <c r="D151" s="14">
        <v>910.82999999999993</v>
      </c>
      <c r="E151" s="29">
        <f t="shared" si="4"/>
        <v>200.38</v>
      </c>
      <c r="F151" s="29">
        <f t="shared" si="5"/>
        <v>1111.21</v>
      </c>
      <c r="G151" s="30"/>
      <c r="H151" s="23"/>
      <c r="I151" s="23"/>
      <c r="K151" s="19"/>
      <c r="L151" s="23"/>
      <c r="M151" s="23"/>
      <c r="N151" s="23"/>
      <c r="O151" s="24"/>
      <c r="P151" s="24"/>
    </row>
    <row r="152" s="28" customFormat="1" ht="15.75">
      <c r="A152" s="4" t="s">
        <v>285</v>
      </c>
      <c r="B152" s="11" t="s">
        <v>270</v>
      </c>
      <c r="C152" s="6" t="s">
        <v>258</v>
      </c>
      <c r="D152" s="14">
        <v>2899.6399999999999</v>
      </c>
      <c r="E152" s="29">
        <f t="shared" si="4"/>
        <v>637.91999999999996</v>
      </c>
      <c r="F152" s="29">
        <f t="shared" si="5"/>
        <v>3537.5599999999999</v>
      </c>
      <c r="G152" s="30"/>
      <c r="H152" s="23"/>
      <c r="I152" s="23"/>
      <c r="K152" s="19"/>
      <c r="L152" s="23"/>
      <c r="M152" s="23"/>
      <c r="N152" s="23"/>
      <c r="O152" s="24"/>
      <c r="P152" s="24"/>
    </row>
    <row r="153" s="28" customFormat="1" ht="15.75">
      <c r="A153" s="4" t="s">
        <v>286</v>
      </c>
      <c r="B153" s="10" t="s">
        <v>287</v>
      </c>
      <c r="C153" s="6" t="s">
        <v>258</v>
      </c>
      <c r="D153" s="14">
        <v>810.79999999999995</v>
      </c>
      <c r="E153" s="29">
        <f t="shared" si="4"/>
        <v>178.38</v>
      </c>
      <c r="F153" s="29">
        <f t="shared" si="5"/>
        <v>989.17999999999995</v>
      </c>
      <c r="G153" s="30"/>
      <c r="H153" s="23"/>
      <c r="I153" s="23"/>
      <c r="K153" s="19"/>
      <c r="L153" s="23"/>
      <c r="M153" s="23"/>
      <c r="N153" s="23"/>
      <c r="O153" s="24"/>
      <c r="P153" s="24"/>
    </row>
    <row r="154" s="28" customFormat="1" ht="31.5">
      <c r="A154" s="4" t="s">
        <v>288</v>
      </c>
      <c r="B154" s="11" t="s">
        <v>289</v>
      </c>
      <c r="C154" s="6"/>
      <c r="D154" s="14">
        <f>D155+D156+D157+D158+D159+D160</f>
        <v>12801.959999999999</v>
      </c>
      <c r="E154" s="29">
        <f>SUM(E155:E160)</f>
        <v>2816.4300000000003</v>
      </c>
      <c r="F154" s="29">
        <f>SUM(F155:F160)</f>
        <v>15618.389999999998</v>
      </c>
      <c r="G154" s="30"/>
      <c r="H154" s="23"/>
      <c r="I154" s="23"/>
      <c r="K154" s="19"/>
      <c r="L154" s="23"/>
      <c r="M154" s="23"/>
      <c r="N154" s="23"/>
      <c r="O154" s="24"/>
      <c r="P154" s="24"/>
    </row>
    <row r="155" s="28" customFormat="1" ht="31.5">
      <c r="A155" s="4" t="s">
        <v>290</v>
      </c>
      <c r="B155" s="11" t="s">
        <v>249</v>
      </c>
      <c r="C155" s="6" t="s">
        <v>245</v>
      </c>
      <c r="D155" s="14">
        <v>4664.7000000000007</v>
      </c>
      <c r="E155" s="29">
        <f t="shared" si="4"/>
        <v>1026.23</v>
      </c>
      <c r="F155" s="29">
        <f t="shared" si="5"/>
        <v>5690.9300000000003</v>
      </c>
      <c r="G155" s="30"/>
      <c r="H155" s="23"/>
      <c r="I155" s="23"/>
      <c r="K155" s="19"/>
      <c r="L155" s="23"/>
      <c r="M155" s="23"/>
      <c r="N155" s="23"/>
      <c r="O155" s="24"/>
      <c r="P155" s="24"/>
    </row>
    <row r="156" s="28" customFormat="1" ht="15.75">
      <c r="A156" s="4" t="s">
        <v>291</v>
      </c>
      <c r="B156" s="11" t="s">
        <v>254</v>
      </c>
      <c r="C156" s="6" t="s">
        <v>255</v>
      </c>
      <c r="D156" s="14">
        <v>2605.1599999999999</v>
      </c>
      <c r="E156" s="29">
        <f t="shared" si="4"/>
        <v>573.13999999999999</v>
      </c>
      <c r="F156" s="29">
        <f t="shared" si="5"/>
        <v>3178.2999999999997</v>
      </c>
      <c r="G156" s="30"/>
      <c r="H156" s="23"/>
      <c r="I156" s="23"/>
      <c r="K156" s="19"/>
      <c r="L156" s="23"/>
      <c r="M156" s="23"/>
      <c r="N156" s="23"/>
      <c r="O156" s="24"/>
      <c r="P156" s="24"/>
    </row>
    <row r="157" s="28" customFormat="1" ht="15.75">
      <c r="A157" s="4" t="s">
        <v>292</v>
      </c>
      <c r="B157" s="11" t="s">
        <v>257</v>
      </c>
      <c r="C157" s="6" t="s">
        <v>258</v>
      </c>
      <c r="D157" s="14">
        <v>910.82999999999993</v>
      </c>
      <c r="E157" s="29">
        <f t="shared" si="4"/>
        <v>200.38</v>
      </c>
      <c r="F157" s="29">
        <f t="shared" si="5"/>
        <v>1111.21</v>
      </c>
      <c r="G157" s="30"/>
      <c r="H157" s="23"/>
      <c r="I157" s="23"/>
      <c r="K157" s="19"/>
      <c r="L157" s="23"/>
      <c r="M157" s="23"/>
      <c r="N157" s="23"/>
      <c r="O157" s="24"/>
      <c r="P157" s="24"/>
    </row>
    <row r="158" s="28" customFormat="1" ht="15.75">
      <c r="A158" s="4" t="s">
        <v>293</v>
      </c>
      <c r="B158" s="11" t="s">
        <v>294</v>
      </c>
      <c r="C158" s="6" t="s">
        <v>258</v>
      </c>
      <c r="D158" s="14">
        <v>810.79999999999995</v>
      </c>
      <c r="E158" s="29">
        <f t="shared" si="4"/>
        <v>178.38</v>
      </c>
      <c r="F158" s="29">
        <f t="shared" si="5"/>
        <v>989.17999999999995</v>
      </c>
      <c r="G158" s="30"/>
      <c r="H158" s="23"/>
      <c r="I158" s="23"/>
      <c r="K158" s="19"/>
      <c r="L158" s="23"/>
      <c r="M158" s="23"/>
      <c r="N158" s="23"/>
      <c r="O158" s="24"/>
      <c r="P158" s="24"/>
    </row>
    <row r="159" s="28" customFormat="1" ht="15.75">
      <c r="A159" s="4" t="s">
        <v>295</v>
      </c>
      <c r="B159" s="11" t="s">
        <v>284</v>
      </c>
      <c r="C159" s="6" t="s">
        <v>258</v>
      </c>
      <c r="D159" s="14">
        <v>910.82999999999993</v>
      </c>
      <c r="E159" s="29">
        <f t="shared" si="4"/>
        <v>200.38</v>
      </c>
      <c r="F159" s="29">
        <f t="shared" si="5"/>
        <v>1111.21</v>
      </c>
      <c r="G159" s="30"/>
      <c r="H159" s="23"/>
      <c r="I159" s="23"/>
      <c r="K159" s="19"/>
      <c r="L159" s="23"/>
      <c r="M159" s="23"/>
      <c r="N159" s="23"/>
      <c r="O159" s="24"/>
      <c r="P159" s="24"/>
    </row>
    <row r="160" s="28" customFormat="1" ht="15.75">
      <c r="A160" s="4" t="s">
        <v>296</v>
      </c>
      <c r="B160" s="11" t="s">
        <v>270</v>
      </c>
      <c r="C160" s="6" t="s">
        <v>258</v>
      </c>
      <c r="D160" s="14">
        <v>2899.6399999999999</v>
      </c>
      <c r="E160" s="29">
        <f t="shared" si="4"/>
        <v>637.91999999999996</v>
      </c>
      <c r="F160" s="29">
        <f t="shared" si="5"/>
        <v>3537.5599999999999</v>
      </c>
      <c r="G160" s="30"/>
      <c r="H160" s="23"/>
      <c r="I160" s="23"/>
      <c r="K160" s="19"/>
      <c r="L160" s="23"/>
      <c r="M160" s="23"/>
      <c r="N160" s="23"/>
      <c r="O160" s="24"/>
      <c r="P160" s="24"/>
    </row>
    <row r="161" s="28" customFormat="1" ht="47.25">
      <c r="A161" s="4" t="s">
        <v>297</v>
      </c>
      <c r="B161" s="11" t="s">
        <v>298</v>
      </c>
      <c r="C161" s="6"/>
      <c r="D161" s="14">
        <f>D162+D163+D164+D165+D166++D168+D167</f>
        <v>14645.949999999999</v>
      </c>
      <c r="E161" s="29">
        <f t="shared" si="4"/>
        <v>3222.1100000000001</v>
      </c>
      <c r="F161" s="29">
        <f t="shared" si="5"/>
        <v>17868.059999999998</v>
      </c>
      <c r="G161" s="30"/>
      <c r="H161" s="23"/>
      <c r="I161" s="23"/>
      <c r="K161" s="19"/>
      <c r="L161" s="23"/>
      <c r="M161" s="23"/>
      <c r="N161" s="23"/>
      <c r="O161" s="24"/>
      <c r="P161" s="24"/>
    </row>
    <row r="162" s="28" customFormat="1" ht="31.5">
      <c r="A162" s="4" t="s">
        <v>299</v>
      </c>
      <c r="B162" s="11" t="s">
        <v>244</v>
      </c>
      <c r="C162" s="6" t="s">
        <v>245</v>
      </c>
      <c r="D162" s="14">
        <v>4492.54</v>
      </c>
      <c r="E162" s="29">
        <f t="shared" si="4"/>
        <v>988.36000000000001</v>
      </c>
      <c r="F162" s="29">
        <f t="shared" si="5"/>
        <v>5480.8999999999996</v>
      </c>
      <c r="G162" s="30"/>
      <c r="H162" s="23"/>
      <c r="I162" s="23"/>
      <c r="K162" s="19"/>
      <c r="L162" s="23"/>
      <c r="M162" s="23"/>
      <c r="N162" s="23"/>
      <c r="O162" s="24"/>
      <c r="P162" s="24"/>
    </row>
    <row r="163" s="28" customFormat="1" ht="15.75">
      <c r="A163" s="4" t="s">
        <v>300</v>
      </c>
      <c r="B163" s="11" t="s">
        <v>301</v>
      </c>
      <c r="C163" s="6" t="s">
        <v>302</v>
      </c>
      <c r="D163" s="14">
        <v>3194.1700000000001</v>
      </c>
      <c r="E163" s="29">
        <f t="shared" si="4"/>
        <v>702.72000000000003</v>
      </c>
      <c r="F163" s="29">
        <f t="shared" si="5"/>
        <v>3896.8900000000003</v>
      </c>
      <c r="G163" s="30"/>
      <c r="H163" s="23"/>
      <c r="I163" s="23"/>
      <c r="K163" s="19"/>
      <c r="L163" s="23"/>
      <c r="M163" s="23"/>
      <c r="N163" s="23"/>
      <c r="O163" s="24"/>
      <c r="P163" s="24"/>
    </row>
    <row r="164" s="28" customFormat="1" ht="15.75">
      <c r="A164" s="4" t="s">
        <v>303</v>
      </c>
      <c r="B164" s="11" t="s">
        <v>304</v>
      </c>
      <c r="C164" s="6" t="s">
        <v>305</v>
      </c>
      <c r="D164" s="14">
        <v>1721.6199999999999</v>
      </c>
      <c r="E164" s="29">
        <f t="shared" si="4"/>
        <v>378.75999999999999</v>
      </c>
      <c r="F164" s="29">
        <f t="shared" si="5"/>
        <v>2100.3800000000001</v>
      </c>
      <c r="G164" s="30"/>
      <c r="H164" s="23"/>
      <c r="I164" s="23"/>
      <c r="K164" s="19"/>
      <c r="L164" s="23"/>
      <c r="M164" s="23"/>
      <c r="N164" s="23"/>
      <c r="O164" s="24"/>
      <c r="P164" s="24"/>
    </row>
    <row r="165" s="28" customFormat="1" ht="15.75">
      <c r="A165" s="4" t="s">
        <v>306</v>
      </c>
      <c r="B165" s="11" t="s">
        <v>254</v>
      </c>
      <c r="C165" s="6" t="s">
        <v>255</v>
      </c>
      <c r="D165" s="14">
        <v>2605.1599999999999</v>
      </c>
      <c r="E165" s="29">
        <f t="shared" si="4"/>
        <v>573.13999999999999</v>
      </c>
      <c r="F165" s="29">
        <f t="shared" si="5"/>
        <v>3178.2999999999997</v>
      </c>
      <c r="G165" s="30"/>
      <c r="H165" s="23"/>
      <c r="I165" s="23"/>
      <c r="K165" s="19"/>
      <c r="L165" s="23"/>
      <c r="M165" s="23"/>
      <c r="N165" s="23"/>
      <c r="O165" s="24"/>
      <c r="P165" s="24"/>
    </row>
    <row r="166" s="28" customFormat="1" ht="15.75">
      <c r="A166" s="4" t="s">
        <v>307</v>
      </c>
      <c r="B166" s="11" t="s">
        <v>257</v>
      </c>
      <c r="C166" s="6" t="s">
        <v>258</v>
      </c>
      <c r="D166" s="14">
        <v>910.82999999999993</v>
      </c>
      <c r="E166" s="29">
        <f t="shared" si="4"/>
        <v>200.38</v>
      </c>
      <c r="F166" s="29">
        <f t="shared" si="5"/>
        <v>1111.21</v>
      </c>
      <c r="G166" s="30"/>
      <c r="H166" s="23"/>
      <c r="I166" s="23"/>
      <c r="K166" s="19"/>
      <c r="L166" s="23"/>
      <c r="M166" s="23"/>
      <c r="N166" s="23"/>
      <c r="O166" s="24"/>
      <c r="P166" s="24"/>
    </row>
    <row r="167" s="28" customFormat="1" ht="15.75">
      <c r="A167" s="4" t="s">
        <v>308</v>
      </c>
      <c r="B167" s="11" t="s">
        <v>287</v>
      </c>
      <c r="C167" s="6" t="s">
        <v>258</v>
      </c>
      <c r="D167" s="14">
        <v>810.79999999999995</v>
      </c>
      <c r="E167" s="29">
        <f t="shared" si="4"/>
        <v>178.38</v>
      </c>
      <c r="F167" s="29">
        <f t="shared" si="5"/>
        <v>989.17999999999995</v>
      </c>
      <c r="G167" s="30"/>
      <c r="H167" s="23"/>
      <c r="I167" s="23"/>
      <c r="K167" s="19"/>
      <c r="L167" s="23"/>
      <c r="M167" s="23"/>
      <c r="N167" s="23"/>
      <c r="O167" s="24"/>
      <c r="P167" s="24"/>
    </row>
    <row r="168" s="28" customFormat="1" ht="15.75">
      <c r="A168" s="4" t="s">
        <v>309</v>
      </c>
      <c r="B168" s="11" t="s">
        <v>284</v>
      </c>
      <c r="C168" s="6" t="s">
        <v>258</v>
      </c>
      <c r="D168" s="14">
        <v>910.82999999999993</v>
      </c>
      <c r="E168" s="29">
        <f t="shared" si="4"/>
        <v>200.38</v>
      </c>
      <c r="F168" s="29">
        <f t="shared" si="5"/>
        <v>1111.21</v>
      </c>
      <c r="G168" s="30"/>
      <c r="H168" s="23"/>
      <c r="I168" s="23"/>
      <c r="K168" s="19"/>
      <c r="L168" s="23"/>
      <c r="M168" s="23"/>
      <c r="N168" s="23"/>
      <c r="O168" s="24"/>
      <c r="P168" s="24"/>
    </row>
    <row r="169" s="28" customFormat="1" ht="47.25">
      <c r="A169" s="4" t="s">
        <v>310</v>
      </c>
      <c r="B169" s="11" t="s">
        <v>311</v>
      </c>
      <c r="C169" s="6"/>
      <c r="D169" s="14">
        <f>D170+D171+D172+D173+D174+D175+D176</f>
        <v>14818.110000000001</v>
      </c>
      <c r="E169" s="29">
        <f>SUM(E170:E176)</f>
        <v>3259.9900000000002</v>
      </c>
      <c r="F169" s="29">
        <f t="shared" si="5"/>
        <v>18078.100000000002</v>
      </c>
      <c r="G169" s="30"/>
      <c r="H169" s="23"/>
      <c r="I169" s="23"/>
      <c r="K169" s="19"/>
      <c r="L169" s="23"/>
      <c r="M169" s="23"/>
      <c r="N169" s="23"/>
      <c r="O169" s="24"/>
      <c r="P169" s="24"/>
    </row>
    <row r="170" s="28" customFormat="1" ht="31.5">
      <c r="A170" s="4" t="s">
        <v>312</v>
      </c>
      <c r="B170" s="11" t="s">
        <v>249</v>
      </c>
      <c r="C170" s="6" t="s">
        <v>245</v>
      </c>
      <c r="D170" s="14">
        <v>4664.7000000000007</v>
      </c>
      <c r="E170" s="29">
        <f t="shared" ref="E170:E233" si="6">ROUND(D170*0.22,2)</f>
        <v>1026.23</v>
      </c>
      <c r="F170" s="29">
        <f t="shared" si="5"/>
        <v>5690.9300000000003</v>
      </c>
      <c r="G170" s="30"/>
      <c r="H170" s="23"/>
      <c r="I170" s="23"/>
      <c r="K170" s="19"/>
      <c r="L170" s="23"/>
      <c r="M170" s="23"/>
      <c r="N170" s="23"/>
      <c r="O170" s="24"/>
      <c r="P170" s="24"/>
    </row>
    <row r="171" s="28" customFormat="1" ht="15.75">
      <c r="A171" s="4" t="s">
        <v>313</v>
      </c>
      <c r="B171" s="11" t="s">
        <v>301</v>
      </c>
      <c r="C171" s="6" t="s">
        <v>302</v>
      </c>
      <c r="D171" s="14">
        <v>3194.1700000000001</v>
      </c>
      <c r="E171" s="29">
        <f t="shared" si="6"/>
        <v>702.72000000000003</v>
      </c>
      <c r="F171" s="29">
        <f t="shared" si="5"/>
        <v>3896.8900000000003</v>
      </c>
      <c r="G171" s="30"/>
      <c r="H171" s="23"/>
      <c r="I171" s="23"/>
      <c r="K171" s="19"/>
      <c r="L171" s="23"/>
      <c r="M171" s="23"/>
      <c r="N171" s="23"/>
      <c r="O171" s="24"/>
      <c r="P171" s="24"/>
    </row>
    <row r="172" s="28" customFormat="1" ht="15.75">
      <c r="A172" s="4" t="s">
        <v>314</v>
      </c>
      <c r="B172" s="11" t="s">
        <v>304</v>
      </c>
      <c r="C172" s="6" t="s">
        <v>305</v>
      </c>
      <c r="D172" s="14">
        <v>1721.6199999999999</v>
      </c>
      <c r="E172" s="29">
        <f t="shared" si="6"/>
        <v>378.75999999999999</v>
      </c>
      <c r="F172" s="29">
        <f t="shared" ref="F172:F235" si="7">D172+E172</f>
        <v>2100.3800000000001</v>
      </c>
      <c r="G172" s="30"/>
      <c r="H172" s="23"/>
      <c r="I172" s="23"/>
      <c r="K172" s="19"/>
      <c r="L172" s="23"/>
      <c r="M172" s="23"/>
      <c r="N172" s="23"/>
      <c r="O172" s="24"/>
      <c r="P172" s="24"/>
    </row>
    <row r="173" s="28" customFormat="1" ht="15.75">
      <c r="A173" s="4" t="s">
        <v>315</v>
      </c>
      <c r="B173" s="11" t="s">
        <v>254</v>
      </c>
      <c r="C173" s="6" t="s">
        <v>255</v>
      </c>
      <c r="D173" s="14">
        <v>2605.1599999999999</v>
      </c>
      <c r="E173" s="29">
        <f t="shared" si="6"/>
        <v>573.13999999999999</v>
      </c>
      <c r="F173" s="29">
        <f t="shared" si="7"/>
        <v>3178.2999999999997</v>
      </c>
      <c r="G173" s="30"/>
      <c r="H173" s="23"/>
      <c r="I173" s="23"/>
      <c r="K173" s="19"/>
      <c r="L173" s="23"/>
      <c r="M173" s="23"/>
      <c r="N173" s="23"/>
      <c r="O173" s="24"/>
      <c r="P173" s="24"/>
    </row>
    <row r="174" s="28" customFormat="1" ht="15.75">
      <c r="A174" s="4" t="s">
        <v>316</v>
      </c>
      <c r="B174" s="11" t="s">
        <v>257</v>
      </c>
      <c r="C174" s="6" t="s">
        <v>258</v>
      </c>
      <c r="D174" s="14">
        <v>910.82999999999993</v>
      </c>
      <c r="E174" s="29">
        <f t="shared" si="6"/>
        <v>200.38</v>
      </c>
      <c r="F174" s="29">
        <f t="shared" si="7"/>
        <v>1111.21</v>
      </c>
      <c r="G174" s="30"/>
      <c r="H174" s="23"/>
      <c r="I174" s="23"/>
      <c r="K174" s="19"/>
      <c r="L174" s="23"/>
      <c r="M174" s="23"/>
      <c r="N174" s="23"/>
      <c r="O174" s="24"/>
      <c r="P174" s="24"/>
    </row>
    <row r="175" s="28" customFormat="1" ht="15.75">
      <c r="A175" s="4" t="s">
        <v>317</v>
      </c>
      <c r="B175" s="11" t="s">
        <v>294</v>
      </c>
      <c r="C175" s="6" t="s">
        <v>258</v>
      </c>
      <c r="D175" s="14">
        <v>810.79999999999995</v>
      </c>
      <c r="E175" s="29">
        <f t="shared" si="6"/>
        <v>178.38</v>
      </c>
      <c r="F175" s="29">
        <f t="shared" si="7"/>
        <v>989.17999999999995</v>
      </c>
      <c r="G175" s="30"/>
      <c r="H175" s="23"/>
      <c r="I175" s="23"/>
      <c r="K175" s="19"/>
      <c r="L175" s="23"/>
      <c r="M175" s="23"/>
      <c r="N175" s="23"/>
      <c r="O175" s="24"/>
      <c r="P175" s="24"/>
    </row>
    <row r="176" s="28" customFormat="1" ht="15.75">
      <c r="A176" s="4" t="s">
        <v>318</v>
      </c>
      <c r="B176" s="11" t="s">
        <v>284</v>
      </c>
      <c r="C176" s="6" t="s">
        <v>258</v>
      </c>
      <c r="D176" s="14">
        <v>910.82999999999993</v>
      </c>
      <c r="E176" s="29">
        <f t="shared" si="6"/>
        <v>200.38</v>
      </c>
      <c r="F176" s="29">
        <f t="shared" si="7"/>
        <v>1111.21</v>
      </c>
      <c r="G176" s="30"/>
      <c r="H176" s="23"/>
      <c r="I176" s="23"/>
      <c r="K176" s="19"/>
      <c r="L176" s="23"/>
      <c r="M176" s="23"/>
      <c r="N176" s="23"/>
      <c r="O176" s="24"/>
      <c r="P176" s="24"/>
    </row>
    <row r="177" ht="34.5" customHeight="1">
      <c r="A177" s="4" t="s">
        <v>319</v>
      </c>
      <c r="B177" s="11" t="s">
        <v>320</v>
      </c>
      <c r="C177" s="6" t="s">
        <v>321</v>
      </c>
      <c r="D177" s="6"/>
      <c r="E177" s="6"/>
      <c r="F177" s="6"/>
      <c r="G177" s="19"/>
      <c r="H177" s="23"/>
      <c r="I177" s="23"/>
      <c r="K177" s="19"/>
      <c r="L177" s="23"/>
      <c r="M177" s="23"/>
      <c r="N177" s="23"/>
      <c r="O177" s="24"/>
      <c r="P177" s="24"/>
    </row>
    <row r="178" ht="34.5" customHeight="1">
      <c r="A178" s="4" t="s">
        <v>322</v>
      </c>
      <c r="B178" s="11" t="s">
        <v>323</v>
      </c>
      <c r="C178" s="6" t="s">
        <v>321</v>
      </c>
      <c r="D178" s="6"/>
      <c r="E178" s="6"/>
      <c r="F178" s="6"/>
      <c r="G178" s="19"/>
      <c r="H178" s="23"/>
      <c r="I178" s="23"/>
      <c r="K178" s="19"/>
      <c r="L178" s="23"/>
      <c r="M178" s="23"/>
      <c r="N178" s="23"/>
      <c r="O178" s="24"/>
      <c r="P178" s="24"/>
    </row>
    <row r="179" ht="34.5" customHeight="1">
      <c r="A179" s="4" t="s">
        <v>324</v>
      </c>
      <c r="B179" s="11" t="s">
        <v>325</v>
      </c>
      <c r="C179" s="6"/>
      <c r="D179" s="6"/>
      <c r="E179" s="6"/>
      <c r="F179" s="6"/>
      <c r="G179" s="19"/>
      <c r="H179" s="23"/>
      <c r="I179" s="23"/>
      <c r="K179" s="19"/>
      <c r="L179" s="23"/>
      <c r="M179" s="23"/>
      <c r="N179" s="23"/>
      <c r="O179" s="24"/>
      <c r="P179" s="24"/>
    </row>
    <row r="180" s="1" customFormat="1" ht="34.5" customHeight="1">
      <c r="A180" s="25" t="s">
        <v>326</v>
      </c>
      <c r="B180" s="11" t="s">
        <v>327</v>
      </c>
      <c r="C180" s="6" t="s">
        <v>72</v>
      </c>
      <c r="D180" s="21">
        <v>403.48000000000002</v>
      </c>
      <c r="E180" s="21">
        <f t="shared" si="6"/>
        <v>88.769999999999996</v>
      </c>
      <c r="F180" s="21">
        <f t="shared" si="7"/>
        <v>492.25</v>
      </c>
      <c r="G180" s="22"/>
      <c r="H180" s="23"/>
      <c r="I180" s="23"/>
      <c r="K180" s="19"/>
      <c r="L180" s="23"/>
      <c r="M180" s="23"/>
      <c r="N180" s="23"/>
      <c r="O180" s="24"/>
      <c r="P180" s="24"/>
    </row>
    <row r="181" s="1" customFormat="1" ht="34.5" customHeight="1">
      <c r="A181" s="25" t="s">
        <v>328</v>
      </c>
      <c r="B181" s="11" t="s">
        <v>329</v>
      </c>
      <c r="C181" s="6" t="s">
        <v>72</v>
      </c>
      <c r="D181" s="21">
        <v>526.24000000000001</v>
      </c>
      <c r="E181" s="21">
        <f t="shared" si="6"/>
        <v>115.77</v>
      </c>
      <c r="F181" s="21">
        <f t="shared" si="7"/>
        <v>642.00999999999999</v>
      </c>
      <c r="G181" s="22"/>
      <c r="H181" s="23"/>
      <c r="I181" s="23"/>
      <c r="K181" s="19"/>
      <c r="L181" s="23"/>
      <c r="M181" s="23"/>
      <c r="N181" s="23"/>
      <c r="O181" s="24"/>
      <c r="P181" s="24"/>
    </row>
    <row r="182" s="1" customFormat="1" ht="34.5" customHeight="1">
      <c r="A182" s="25" t="s">
        <v>330</v>
      </c>
      <c r="B182" s="11" t="s">
        <v>331</v>
      </c>
      <c r="C182" s="6" t="s">
        <v>72</v>
      </c>
      <c r="D182" s="21">
        <v>675.38</v>
      </c>
      <c r="E182" s="21">
        <f t="shared" si="6"/>
        <v>148.58000000000001</v>
      </c>
      <c r="F182" s="21">
        <f t="shared" si="7"/>
        <v>823.96000000000004</v>
      </c>
      <c r="G182" s="22"/>
      <c r="H182" s="23"/>
      <c r="I182" s="23"/>
      <c r="K182" s="19"/>
      <c r="L182" s="23"/>
      <c r="M182" s="23"/>
      <c r="N182" s="23"/>
      <c r="O182" s="24"/>
      <c r="P182" s="24"/>
    </row>
    <row r="183" s="1" customFormat="1" ht="34.5" customHeight="1">
      <c r="A183" s="25" t="s">
        <v>332</v>
      </c>
      <c r="B183" s="11" t="s">
        <v>333</v>
      </c>
      <c r="C183" s="6" t="s">
        <v>72</v>
      </c>
      <c r="D183" s="21">
        <v>938.47000000000003</v>
      </c>
      <c r="E183" s="21">
        <f t="shared" si="6"/>
        <v>206.46000000000001</v>
      </c>
      <c r="F183" s="21">
        <f t="shared" si="7"/>
        <v>1144.9300000000001</v>
      </c>
      <c r="G183" s="22"/>
      <c r="H183" s="23"/>
      <c r="I183" s="23"/>
      <c r="K183" s="19"/>
      <c r="L183" s="23"/>
      <c r="M183" s="23"/>
      <c r="N183" s="23"/>
      <c r="O183" s="24"/>
      <c r="P183" s="24"/>
    </row>
    <row r="184" s="1" customFormat="1" ht="34.5" customHeight="1">
      <c r="A184" s="25" t="s">
        <v>334</v>
      </c>
      <c r="B184" s="11" t="s">
        <v>335</v>
      </c>
      <c r="C184" s="6" t="s">
        <v>72</v>
      </c>
      <c r="D184" s="21">
        <v>403.48000000000002</v>
      </c>
      <c r="E184" s="21">
        <f t="shared" si="6"/>
        <v>88.769999999999996</v>
      </c>
      <c r="F184" s="21">
        <f t="shared" si="7"/>
        <v>492.25</v>
      </c>
      <c r="G184" s="22"/>
      <c r="H184" s="23"/>
      <c r="I184" s="23"/>
      <c r="K184" s="19"/>
      <c r="L184" s="23"/>
      <c r="M184" s="23"/>
      <c r="N184" s="23"/>
      <c r="O184" s="24"/>
      <c r="P184" s="24"/>
    </row>
    <row r="185" s="1" customFormat="1" ht="34.5" customHeight="1">
      <c r="A185" s="25" t="s">
        <v>336</v>
      </c>
      <c r="B185" s="11" t="s">
        <v>287</v>
      </c>
      <c r="C185" s="6" t="s">
        <v>72</v>
      </c>
      <c r="D185" s="21">
        <v>526.24000000000001</v>
      </c>
      <c r="E185" s="21">
        <f t="shared" si="6"/>
        <v>115.77</v>
      </c>
      <c r="F185" s="21">
        <f t="shared" si="7"/>
        <v>642.00999999999999</v>
      </c>
      <c r="G185" s="22"/>
      <c r="H185" s="23"/>
      <c r="I185" s="23"/>
      <c r="K185" s="19"/>
      <c r="L185" s="23"/>
      <c r="M185" s="23"/>
      <c r="N185" s="23"/>
      <c r="O185" s="24"/>
      <c r="P185" s="24"/>
    </row>
    <row r="186" s="1" customFormat="1" ht="34.5" customHeight="1">
      <c r="A186" s="25" t="s">
        <v>337</v>
      </c>
      <c r="B186" s="11" t="s">
        <v>338</v>
      </c>
      <c r="C186" s="6" t="s">
        <v>72</v>
      </c>
      <c r="D186" s="21">
        <v>675.38</v>
      </c>
      <c r="E186" s="21">
        <f t="shared" si="6"/>
        <v>148.58000000000001</v>
      </c>
      <c r="F186" s="21">
        <f t="shared" si="7"/>
        <v>823.96000000000004</v>
      </c>
      <c r="G186" s="22"/>
      <c r="H186" s="23"/>
      <c r="I186" s="23"/>
      <c r="K186" s="19"/>
      <c r="L186" s="23"/>
      <c r="M186" s="23"/>
      <c r="N186" s="23"/>
      <c r="O186" s="24"/>
      <c r="P186" s="24"/>
    </row>
    <row r="187" s="1" customFormat="1" ht="34.5" customHeight="1">
      <c r="A187" s="25" t="s">
        <v>339</v>
      </c>
      <c r="B187" s="11" t="s">
        <v>294</v>
      </c>
      <c r="C187" s="6" t="s">
        <v>72</v>
      </c>
      <c r="D187" s="21">
        <v>938.47000000000003</v>
      </c>
      <c r="E187" s="21">
        <f t="shared" si="6"/>
        <v>206.46000000000001</v>
      </c>
      <c r="F187" s="21">
        <f t="shared" si="7"/>
        <v>1144.9300000000001</v>
      </c>
      <c r="G187" s="22"/>
      <c r="H187" s="23"/>
      <c r="I187" s="23"/>
      <c r="K187" s="19"/>
      <c r="L187" s="23"/>
      <c r="M187" s="23"/>
      <c r="N187" s="23"/>
      <c r="O187" s="24"/>
      <c r="P187" s="24"/>
    </row>
    <row r="188" s="1" customFormat="1" ht="34.5" customHeight="1">
      <c r="A188" s="25" t="s">
        <v>340</v>
      </c>
      <c r="B188" s="11" t="s">
        <v>341</v>
      </c>
      <c r="C188" s="6" t="s">
        <v>72</v>
      </c>
      <c r="D188" s="21">
        <v>9560.4000000000015</v>
      </c>
      <c r="E188" s="21">
        <f t="shared" si="6"/>
        <v>2103.29</v>
      </c>
      <c r="F188" s="21">
        <f t="shared" si="7"/>
        <v>11663.690000000002</v>
      </c>
      <c r="G188" s="22"/>
      <c r="H188" s="23"/>
      <c r="I188" s="23"/>
      <c r="K188" s="19"/>
      <c r="L188" s="23"/>
      <c r="M188" s="23"/>
      <c r="N188" s="23"/>
      <c r="O188" s="24"/>
      <c r="P188" s="24"/>
    </row>
    <row r="189" s="1" customFormat="1" ht="34.5" customHeight="1">
      <c r="A189" s="25" t="s">
        <v>342</v>
      </c>
      <c r="B189" s="11" t="s">
        <v>343</v>
      </c>
      <c r="C189" s="6" t="s">
        <v>72</v>
      </c>
      <c r="D189" s="21">
        <v>8004.3399999999992</v>
      </c>
      <c r="E189" s="21">
        <f t="shared" si="6"/>
        <v>1760.95</v>
      </c>
      <c r="F189" s="21">
        <f t="shared" si="7"/>
        <v>9765.2899999999991</v>
      </c>
      <c r="G189" s="22"/>
      <c r="H189" s="23"/>
      <c r="I189" s="23"/>
      <c r="K189" s="19"/>
      <c r="L189" s="23"/>
      <c r="M189" s="23"/>
      <c r="N189" s="23"/>
      <c r="O189" s="24"/>
      <c r="P189" s="24"/>
    </row>
    <row r="190" s="1" customFormat="1" ht="34.5" customHeight="1">
      <c r="A190" s="25" t="s">
        <v>344</v>
      </c>
      <c r="B190" s="11" t="s">
        <v>345</v>
      </c>
      <c r="C190" s="6" t="s">
        <v>72</v>
      </c>
      <c r="D190" s="21">
        <v>3026.0881208000001</v>
      </c>
      <c r="E190" s="21">
        <f t="shared" si="6"/>
        <v>665.74000000000001</v>
      </c>
      <c r="F190" s="21">
        <f t="shared" si="7"/>
        <v>3691.8281207999999</v>
      </c>
      <c r="G190" s="22"/>
      <c r="H190" s="23"/>
      <c r="I190" s="23"/>
      <c r="K190" s="19"/>
      <c r="L190" s="23"/>
      <c r="M190" s="23"/>
      <c r="N190" s="23"/>
      <c r="O190" s="24"/>
      <c r="P190" s="24"/>
    </row>
    <row r="191" s="1" customFormat="1" ht="34.5" customHeight="1">
      <c r="A191" s="25" t="s">
        <v>346</v>
      </c>
      <c r="B191" s="11" t="s">
        <v>347</v>
      </c>
      <c r="C191" s="6" t="s">
        <v>72</v>
      </c>
      <c r="D191" s="21">
        <v>2568.9946160999998</v>
      </c>
      <c r="E191" s="21">
        <f t="shared" si="6"/>
        <v>565.17999999999995</v>
      </c>
      <c r="F191" s="21">
        <f t="shared" si="7"/>
        <v>3134.1746160999996</v>
      </c>
      <c r="G191" s="22"/>
      <c r="H191" s="23"/>
      <c r="I191" s="23"/>
      <c r="K191" s="19"/>
      <c r="L191" s="23"/>
      <c r="M191" s="23"/>
      <c r="N191" s="23"/>
      <c r="O191" s="24"/>
      <c r="P191" s="24"/>
    </row>
    <row r="192" s="1" customFormat="1" ht="34.5" customHeight="1">
      <c r="A192" s="25" t="s">
        <v>348</v>
      </c>
      <c r="B192" s="11" t="s">
        <v>349</v>
      </c>
      <c r="C192" s="6" t="s">
        <v>350</v>
      </c>
      <c r="D192" s="21">
        <v>36661.072925</v>
      </c>
      <c r="E192" s="21">
        <f t="shared" si="6"/>
        <v>8065.4399999999996</v>
      </c>
      <c r="F192" s="21">
        <f t="shared" si="7"/>
        <v>44726.512925000003</v>
      </c>
      <c r="G192" s="22"/>
      <c r="H192" s="23"/>
      <c r="I192" s="23"/>
      <c r="K192" s="19"/>
      <c r="L192" s="23"/>
      <c r="M192" s="23"/>
      <c r="N192" s="23"/>
      <c r="O192" s="24"/>
      <c r="P192" s="24"/>
    </row>
    <row r="193" s="1" customFormat="1" ht="34.5" customHeight="1">
      <c r="A193" s="25" t="s">
        <v>351</v>
      </c>
      <c r="B193" s="11" t="s">
        <v>352</v>
      </c>
      <c r="C193" s="6" t="s">
        <v>353</v>
      </c>
      <c r="D193" s="21">
        <v>5170.6399065599999</v>
      </c>
      <c r="E193" s="21">
        <f t="shared" si="6"/>
        <v>1137.54</v>
      </c>
      <c r="F193" s="21">
        <f t="shared" si="7"/>
        <v>6308.1799065599998</v>
      </c>
      <c r="G193" s="22"/>
      <c r="H193" s="23"/>
      <c r="I193" s="23"/>
      <c r="K193" s="19"/>
      <c r="L193" s="23"/>
      <c r="M193" s="23"/>
      <c r="N193" s="23"/>
      <c r="O193" s="24"/>
      <c r="P193" s="24"/>
    </row>
    <row r="194" s="1" customFormat="1" ht="34.5" customHeight="1">
      <c r="A194" s="25" t="s">
        <v>354</v>
      </c>
      <c r="B194" s="11" t="s">
        <v>355</v>
      </c>
      <c r="C194" s="6" t="s">
        <v>356</v>
      </c>
      <c r="D194" s="21">
        <v>14618.2132365</v>
      </c>
      <c r="E194" s="21">
        <f t="shared" si="6"/>
        <v>3216.0100000000002</v>
      </c>
      <c r="F194" s="21">
        <f t="shared" si="7"/>
        <v>17834.223236500002</v>
      </c>
      <c r="G194" s="22"/>
      <c r="H194" s="23"/>
      <c r="I194" s="23"/>
      <c r="K194" s="19"/>
      <c r="L194" s="23"/>
      <c r="M194" s="23"/>
      <c r="N194" s="23"/>
      <c r="O194" s="24"/>
      <c r="P194" s="24"/>
    </row>
    <row r="195" s="1" customFormat="1" ht="34.5" customHeight="1">
      <c r="A195" s="25" t="s">
        <v>357</v>
      </c>
      <c r="B195" s="11" t="s">
        <v>358</v>
      </c>
      <c r="C195" s="6" t="s">
        <v>356</v>
      </c>
      <c r="D195" s="21">
        <v>14789.234163000001</v>
      </c>
      <c r="E195" s="21">
        <f t="shared" si="6"/>
        <v>3253.6300000000001</v>
      </c>
      <c r="F195" s="21">
        <f t="shared" si="7"/>
        <v>18042.864163000002</v>
      </c>
      <c r="G195" s="22"/>
      <c r="H195" s="23"/>
      <c r="I195" s="23"/>
      <c r="K195" s="19"/>
      <c r="L195" s="23"/>
      <c r="M195" s="23"/>
      <c r="N195" s="23"/>
      <c r="O195" s="24"/>
      <c r="P195" s="24"/>
    </row>
    <row r="196" s="1" customFormat="1" ht="34.5" customHeight="1">
      <c r="A196" s="25" t="s">
        <v>359</v>
      </c>
      <c r="B196" s="11" t="s">
        <v>360</v>
      </c>
      <c r="C196" s="6" t="s">
        <v>361</v>
      </c>
      <c r="D196" s="21">
        <v>2313.3159983</v>
      </c>
      <c r="E196" s="21">
        <f t="shared" si="6"/>
        <v>508.93000000000001</v>
      </c>
      <c r="F196" s="21">
        <f t="shared" si="7"/>
        <v>2822.2459982999999</v>
      </c>
      <c r="G196" s="22"/>
      <c r="H196" s="23"/>
      <c r="I196" s="23"/>
      <c r="K196" s="19"/>
      <c r="L196" s="23"/>
      <c r="M196" s="23"/>
      <c r="N196" s="23"/>
      <c r="O196" s="24"/>
      <c r="P196" s="24"/>
    </row>
    <row r="197" s="1" customFormat="1" ht="34.5" customHeight="1">
      <c r="A197" s="25" t="s">
        <v>362</v>
      </c>
      <c r="B197" s="11" t="s">
        <v>363</v>
      </c>
      <c r="C197" s="6" t="s">
        <v>364</v>
      </c>
      <c r="D197" s="21">
        <v>2050.9582716</v>
      </c>
      <c r="E197" s="21">
        <f t="shared" si="6"/>
        <v>451.20999999999998</v>
      </c>
      <c r="F197" s="21">
        <f t="shared" si="7"/>
        <v>2502.1682716</v>
      </c>
      <c r="G197" s="22"/>
      <c r="H197" s="23"/>
      <c r="I197" s="23"/>
      <c r="K197" s="19"/>
      <c r="L197" s="23"/>
      <c r="M197" s="23"/>
      <c r="N197" s="23"/>
      <c r="O197" s="24"/>
      <c r="P197" s="24"/>
    </row>
    <row r="198" s="1" customFormat="1" ht="34.5" customHeight="1">
      <c r="A198" s="4" t="s">
        <v>365</v>
      </c>
      <c r="B198" s="11" t="s">
        <v>366</v>
      </c>
      <c r="C198" s="6"/>
      <c r="D198" s="6"/>
      <c r="E198" s="6"/>
      <c r="F198" s="6"/>
      <c r="G198" s="19"/>
      <c r="H198" s="23"/>
      <c r="I198" s="23"/>
      <c r="K198" s="19"/>
      <c r="L198" s="23"/>
      <c r="M198" s="23"/>
      <c r="N198" s="23"/>
      <c r="O198" s="24"/>
      <c r="P198" s="24"/>
    </row>
    <row r="199" s="1" customFormat="1" ht="23.25" customHeight="1">
      <c r="A199" s="4" t="s">
        <v>367</v>
      </c>
      <c r="B199" s="10" t="s">
        <v>368</v>
      </c>
      <c r="C199" s="6"/>
      <c r="D199" s="6"/>
      <c r="E199" s="6"/>
      <c r="F199" s="6"/>
      <c r="G199" s="19"/>
      <c r="H199" s="23"/>
      <c r="I199" s="23"/>
      <c r="K199" s="19"/>
      <c r="L199" s="23"/>
      <c r="M199" s="23"/>
      <c r="N199" s="23"/>
      <c r="O199" s="24"/>
      <c r="P199" s="24"/>
    </row>
    <row r="200" s="1" customFormat="1" ht="34.5" customHeight="1">
      <c r="A200" s="4" t="s">
        <v>369</v>
      </c>
      <c r="B200" s="11" t="s">
        <v>370</v>
      </c>
      <c r="C200" s="6" t="s">
        <v>371</v>
      </c>
      <c r="D200" s="21">
        <v>1450.01</v>
      </c>
      <c r="E200" s="21">
        <f t="shared" si="6"/>
        <v>319</v>
      </c>
      <c r="F200" s="21">
        <f t="shared" si="7"/>
        <v>1769.01</v>
      </c>
      <c r="G200" s="22"/>
      <c r="H200" s="23"/>
      <c r="I200" s="23"/>
      <c r="K200" s="19"/>
      <c r="L200" s="23"/>
      <c r="M200" s="23"/>
      <c r="N200" s="23"/>
      <c r="O200" s="24"/>
      <c r="P200" s="24"/>
    </row>
    <row r="201" s="1" customFormat="1" ht="55.5" customHeight="1">
      <c r="A201" s="4" t="s">
        <v>372</v>
      </c>
      <c r="B201" s="11" t="s">
        <v>373</v>
      </c>
      <c r="C201" s="6" t="s">
        <v>374</v>
      </c>
      <c r="D201" s="21">
        <v>12512.889999999999</v>
      </c>
      <c r="E201" s="21">
        <f t="shared" si="6"/>
        <v>2752.8400000000001</v>
      </c>
      <c r="F201" s="21">
        <f t="shared" si="7"/>
        <v>15265.73</v>
      </c>
      <c r="G201" s="22"/>
      <c r="H201" s="23"/>
      <c r="I201" s="23"/>
      <c r="K201" s="19"/>
      <c r="L201" s="23"/>
      <c r="M201" s="23"/>
      <c r="N201" s="23"/>
      <c r="O201" s="24"/>
      <c r="P201" s="24"/>
    </row>
    <row r="202" s="1" customFormat="1" ht="34.5" customHeight="1">
      <c r="A202" s="4" t="s">
        <v>375</v>
      </c>
      <c r="B202" s="11" t="s">
        <v>376</v>
      </c>
      <c r="C202" s="6" t="s">
        <v>374</v>
      </c>
      <c r="D202" s="21">
        <v>16656.740000000002</v>
      </c>
      <c r="E202" s="21">
        <f t="shared" si="6"/>
        <v>3664.48</v>
      </c>
      <c r="F202" s="21">
        <f t="shared" si="7"/>
        <v>20321.220000000001</v>
      </c>
      <c r="G202" s="22"/>
      <c r="H202" s="23"/>
      <c r="I202" s="23"/>
      <c r="K202" s="19"/>
      <c r="L202" s="23"/>
      <c r="M202" s="23"/>
      <c r="N202" s="23"/>
      <c r="O202" s="24"/>
      <c r="P202" s="24"/>
    </row>
    <row r="203" s="1" customFormat="1" ht="34.5" customHeight="1">
      <c r="A203" s="4" t="s">
        <v>377</v>
      </c>
      <c r="B203" s="11" t="s">
        <v>378</v>
      </c>
      <c r="C203" s="6" t="s">
        <v>374</v>
      </c>
      <c r="D203" s="21">
        <v>19371.07</v>
      </c>
      <c r="E203" s="21">
        <f t="shared" si="6"/>
        <v>4261.6400000000003</v>
      </c>
      <c r="F203" s="21">
        <f t="shared" si="7"/>
        <v>23632.709999999999</v>
      </c>
      <c r="G203" s="22"/>
      <c r="H203" s="23"/>
      <c r="I203" s="23"/>
      <c r="K203" s="19"/>
      <c r="L203" s="23"/>
      <c r="M203" s="23"/>
      <c r="N203" s="23"/>
      <c r="O203" s="24"/>
      <c r="P203" s="24"/>
    </row>
    <row r="204" s="1" customFormat="1" ht="54.75" customHeight="1">
      <c r="A204" s="4" t="s">
        <v>379</v>
      </c>
      <c r="B204" s="11" t="s">
        <v>380</v>
      </c>
      <c r="C204" s="6" t="s">
        <v>374</v>
      </c>
      <c r="D204" s="21">
        <v>975.41000000000008</v>
      </c>
      <c r="E204" s="21">
        <f t="shared" si="6"/>
        <v>214.59</v>
      </c>
      <c r="F204" s="21">
        <f t="shared" si="7"/>
        <v>1190</v>
      </c>
      <c r="G204" s="22"/>
      <c r="H204" s="23"/>
      <c r="I204" s="23"/>
      <c r="K204" s="19"/>
      <c r="L204" s="23"/>
      <c r="M204" s="23"/>
      <c r="N204" s="23"/>
      <c r="O204" s="24"/>
      <c r="P204" s="24"/>
    </row>
    <row r="205" s="1" customFormat="1" ht="34.5" customHeight="1">
      <c r="A205" s="4" t="s">
        <v>381</v>
      </c>
      <c r="B205" s="11" t="s">
        <v>382</v>
      </c>
      <c r="C205" s="6" t="s">
        <v>374</v>
      </c>
      <c r="D205" s="21">
        <v>1380.01</v>
      </c>
      <c r="E205" s="21">
        <f t="shared" si="6"/>
        <v>303.60000000000002</v>
      </c>
      <c r="F205" s="21">
        <f t="shared" si="7"/>
        <v>1683.6100000000001</v>
      </c>
      <c r="G205" s="22"/>
      <c r="H205" s="23"/>
      <c r="I205" s="23"/>
      <c r="K205" s="19"/>
      <c r="L205" s="23"/>
      <c r="M205" s="23"/>
      <c r="N205" s="23"/>
      <c r="O205" s="24"/>
      <c r="P205" s="24"/>
    </row>
    <row r="206" s="1" customFormat="1" ht="48" customHeight="1">
      <c r="A206" s="4" t="s">
        <v>383</v>
      </c>
      <c r="B206" s="11" t="s">
        <v>384</v>
      </c>
      <c r="C206" s="6" t="s">
        <v>374</v>
      </c>
      <c r="D206" s="21">
        <v>2310.4100000000003</v>
      </c>
      <c r="E206" s="21">
        <f t="shared" si="6"/>
        <v>508.29000000000002</v>
      </c>
      <c r="F206" s="21">
        <f t="shared" si="7"/>
        <v>2818.7000000000003</v>
      </c>
      <c r="G206" s="22"/>
      <c r="H206" s="23"/>
      <c r="I206" s="23"/>
      <c r="K206" s="19"/>
      <c r="L206" s="23"/>
      <c r="M206" s="23"/>
      <c r="N206" s="23"/>
      <c r="O206" s="24"/>
      <c r="P206" s="24"/>
    </row>
    <row r="207" s="1" customFormat="1" ht="49.5" customHeight="1">
      <c r="A207" s="4" t="s">
        <v>385</v>
      </c>
      <c r="B207" s="11" t="s">
        <v>386</v>
      </c>
      <c r="C207" s="6" t="s">
        <v>374</v>
      </c>
      <c r="D207" s="21">
        <v>2310.4100000000003</v>
      </c>
      <c r="E207" s="21">
        <f t="shared" si="6"/>
        <v>508.29000000000002</v>
      </c>
      <c r="F207" s="21">
        <f t="shared" si="7"/>
        <v>2818.7000000000003</v>
      </c>
      <c r="G207" s="22"/>
      <c r="H207" s="23"/>
      <c r="I207" s="23"/>
      <c r="K207" s="19"/>
      <c r="L207" s="23"/>
      <c r="M207" s="23"/>
      <c r="N207" s="23"/>
      <c r="O207" s="24"/>
      <c r="P207" s="24"/>
    </row>
    <row r="208" s="1" customFormat="1" ht="49.5" customHeight="1">
      <c r="A208" s="4" t="s">
        <v>387</v>
      </c>
      <c r="B208" s="11" t="s">
        <v>388</v>
      </c>
      <c r="C208" s="6" t="s">
        <v>374</v>
      </c>
      <c r="D208" s="21">
        <v>3527.6100000000001</v>
      </c>
      <c r="E208" s="21">
        <f t="shared" si="6"/>
        <v>776.07000000000005</v>
      </c>
      <c r="F208" s="21">
        <f t="shared" si="7"/>
        <v>4303.6800000000003</v>
      </c>
      <c r="G208" s="22"/>
      <c r="H208" s="23"/>
      <c r="I208" s="23"/>
      <c r="K208" s="19"/>
      <c r="L208" s="23"/>
      <c r="M208" s="23"/>
      <c r="N208" s="23"/>
      <c r="O208" s="24"/>
      <c r="P208" s="24"/>
    </row>
    <row r="209" s="1" customFormat="1" ht="51.75" customHeight="1">
      <c r="A209" s="4" t="s">
        <v>389</v>
      </c>
      <c r="B209" s="11" t="s">
        <v>390</v>
      </c>
      <c r="C209" s="6" t="s">
        <v>374</v>
      </c>
      <c r="D209" s="21">
        <v>4257.5799999999999</v>
      </c>
      <c r="E209" s="21">
        <f t="shared" si="6"/>
        <v>936.66999999999996</v>
      </c>
      <c r="F209" s="21">
        <f t="shared" si="7"/>
        <v>5194.25</v>
      </c>
      <c r="G209" s="22"/>
      <c r="H209" s="23"/>
      <c r="I209" s="23"/>
      <c r="K209" s="19"/>
      <c r="L209" s="23"/>
      <c r="M209" s="23"/>
      <c r="N209" s="23"/>
      <c r="O209" s="24"/>
      <c r="P209" s="24"/>
    </row>
    <row r="210" s="1" customFormat="1" ht="21.75" customHeight="1">
      <c r="A210" s="4" t="s">
        <v>391</v>
      </c>
      <c r="B210" s="10" t="s">
        <v>392</v>
      </c>
      <c r="C210" s="6"/>
      <c r="D210" s="6"/>
      <c r="E210" s="6"/>
      <c r="F210" s="6"/>
      <c r="G210" s="19"/>
      <c r="H210" s="23"/>
      <c r="I210" s="23"/>
      <c r="K210" s="19"/>
      <c r="L210" s="23"/>
      <c r="M210" s="23"/>
      <c r="N210" s="23"/>
      <c r="O210" s="24"/>
      <c r="P210" s="24"/>
    </row>
    <row r="211" s="1" customFormat="1" ht="34.5" customHeight="1">
      <c r="A211" s="4" t="s">
        <v>393</v>
      </c>
      <c r="B211" s="11" t="s">
        <v>394</v>
      </c>
      <c r="C211" s="6" t="s">
        <v>374</v>
      </c>
      <c r="D211" s="21">
        <v>1251.9000000000001</v>
      </c>
      <c r="E211" s="21">
        <f t="shared" si="6"/>
        <v>275.42000000000002</v>
      </c>
      <c r="F211" s="21">
        <f t="shared" si="7"/>
        <v>1527.3200000000002</v>
      </c>
      <c r="G211" s="22"/>
      <c r="H211" s="23"/>
      <c r="I211" s="23"/>
      <c r="K211" s="19"/>
      <c r="L211" s="23"/>
      <c r="M211" s="23"/>
      <c r="N211" s="23"/>
      <c r="O211" s="24"/>
      <c r="P211" s="24"/>
    </row>
    <row r="212" s="1" customFormat="1" ht="34.5" customHeight="1">
      <c r="A212" s="4" t="s">
        <v>395</v>
      </c>
      <c r="B212" s="11" t="s">
        <v>396</v>
      </c>
      <c r="C212" s="6" t="s">
        <v>374</v>
      </c>
      <c r="D212" s="21">
        <v>1591.6300000000001</v>
      </c>
      <c r="E212" s="21">
        <f t="shared" si="6"/>
        <v>350.16000000000003</v>
      </c>
      <c r="F212" s="21">
        <f t="shared" si="7"/>
        <v>1941.7900000000002</v>
      </c>
      <c r="G212" s="22"/>
      <c r="H212" s="23"/>
      <c r="I212" s="23"/>
      <c r="K212" s="19"/>
      <c r="L212" s="23"/>
      <c r="M212" s="23"/>
      <c r="N212" s="23"/>
      <c r="O212" s="24"/>
      <c r="P212" s="24"/>
    </row>
    <row r="213" s="1" customFormat="1" ht="34.5" customHeight="1">
      <c r="A213" s="4" t="s">
        <v>397</v>
      </c>
      <c r="B213" s="11" t="s">
        <v>398</v>
      </c>
      <c r="C213" s="6" t="s">
        <v>374</v>
      </c>
      <c r="D213" s="21">
        <v>2658.1899999999996</v>
      </c>
      <c r="E213" s="21">
        <f t="shared" si="6"/>
        <v>584.79999999999995</v>
      </c>
      <c r="F213" s="21">
        <f t="shared" si="7"/>
        <v>3242.9899999999998</v>
      </c>
      <c r="G213" s="22"/>
      <c r="H213" s="23"/>
      <c r="I213" s="23"/>
      <c r="K213" s="19"/>
      <c r="L213" s="23"/>
      <c r="M213" s="23"/>
      <c r="N213" s="23"/>
      <c r="O213" s="24"/>
      <c r="P213" s="24"/>
    </row>
    <row r="214" s="1" customFormat="1" ht="34.5" customHeight="1">
      <c r="A214" s="4" t="s">
        <v>399</v>
      </c>
      <c r="B214" s="11" t="s">
        <v>400</v>
      </c>
      <c r="C214" s="6" t="s">
        <v>374</v>
      </c>
      <c r="D214" s="21">
        <v>2666.0100000000002</v>
      </c>
      <c r="E214" s="21">
        <f t="shared" si="6"/>
        <v>586.51999999999998</v>
      </c>
      <c r="F214" s="21">
        <f t="shared" si="7"/>
        <v>3252.5300000000002</v>
      </c>
      <c r="G214" s="22"/>
      <c r="H214" s="23"/>
      <c r="I214" s="23"/>
      <c r="K214" s="19"/>
      <c r="L214" s="23"/>
      <c r="M214" s="23"/>
      <c r="N214" s="23"/>
      <c r="O214" s="24"/>
      <c r="P214" s="24"/>
    </row>
    <row r="215" s="1" customFormat="1" ht="34.5" customHeight="1">
      <c r="A215" s="4" t="s">
        <v>401</v>
      </c>
      <c r="B215" s="11" t="s">
        <v>402</v>
      </c>
      <c r="C215" s="6" t="s">
        <v>374</v>
      </c>
      <c r="D215" s="21">
        <v>4093.9599999999996</v>
      </c>
      <c r="E215" s="21">
        <f t="shared" si="6"/>
        <v>900.66999999999996</v>
      </c>
      <c r="F215" s="21">
        <f t="shared" si="7"/>
        <v>4994.6299999999992</v>
      </c>
      <c r="G215" s="22"/>
      <c r="H215" s="23"/>
      <c r="I215" s="23"/>
      <c r="K215" s="19"/>
      <c r="L215" s="23"/>
      <c r="M215" s="23"/>
      <c r="N215" s="23"/>
      <c r="O215" s="24"/>
      <c r="P215" s="24"/>
    </row>
    <row r="216" s="1" customFormat="1" ht="34.5" customHeight="1">
      <c r="A216" s="4" t="s">
        <v>403</v>
      </c>
      <c r="B216" s="11" t="s">
        <v>404</v>
      </c>
      <c r="C216" s="6" t="s">
        <v>374</v>
      </c>
      <c r="D216" s="21">
        <v>4599.6700000000001</v>
      </c>
      <c r="E216" s="21">
        <f t="shared" si="6"/>
        <v>1011.9299999999999</v>
      </c>
      <c r="F216" s="21">
        <f t="shared" si="7"/>
        <v>5611.6000000000004</v>
      </c>
      <c r="G216" s="22"/>
      <c r="H216" s="23"/>
      <c r="I216" s="23"/>
      <c r="K216" s="19"/>
      <c r="L216" s="23"/>
      <c r="M216" s="23"/>
      <c r="N216" s="23"/>
      <c r="O216" s="24"/>
      <c r="P216" s="24"/>
    </row>
    <row r="217" s="1" customFormat="1" ht="34.5" customHeight="1">
      <c r="A217" s="4" t="s">
        <v>405</v>
      </c>
      <c r="B217" s="11" t="s">
        <v>406</v>
      </c>
      <c r="C217" s="6" t="s">
        <v>258</v>
      </c>
      <c r="D217" s="21">
        <v>3464.1699999999996</v>
      </c>
      <c r="E217" s="21">
        <f t="shared" si="6"/>
        <v>762.12</v>
      </c>
      <c r="F217" s="21">
        <f t="shared" si="7"/>
        <v>4226.29</v>
      </c>
      <c r="G217" s="22"/>
      <c r="H217" s="23"/>
      <c r="I217" s="23"/>
      <c r="K217" s="19"/>
      <c r="L217" s="23"/>
      <c r="M217" s="23"/>
      <c r="N217" s="23"/>
      <c r="O217" s="24"/>
      <c r="P217" s="24"/>
    </row>
    <row r="218" s="1" customFormat="1" ht="34.5" customHeight="1">
      <c r="A218" s="4" t="s">
        <v>407</v>
      </c>
      <c r="B218" s="11" t="s">
        <v>408</v>
      </c>
      <c r="C218" s="6" t="s">
        <v>258</v>
      </c>
      <c r="D218" s="21">
        <v>26662.459999999999</v>
      </c>
      <c r="E218" s="21">
        <f t="shared" si="6"/>
        <v>5865.7399999999998</v>
      </c>
      <c r="F218" s="21">
        <f t="shared" si="7"/>
        <v>32528.199999999997</v>
      </c>
      <c r="G218" s="22"/>
      <c r="H218" s="23"/>
      <c r="I218" s="23"/>
      <c r="K218" s="19"/>
      <c r="L218" s="23"/>
      <c r="M218" s="23"/>
      <c r="N218" s="23"/>
      <c r="O218" s="24"/>
      <c r="P218" s="24"/>
    </row>
    <row r="219" s="1" customFormat="1" ht="34.5" customHeight="1">
      <c r="A219" s="4" t="s">
        <v>409</v>
      </c>
      <c r="B219" s="11" t="s">
        <v>410</v>
      </c>
      <c r="C219" s="6" t="s">
        <v>411</v>
      </c>
      <c r="D219" s="21">
        <v>1329.8000000000002</v>
      </c>
      <c r="E219" s="21">
        <f t="shared" si="6"/>
        <v>292.56</v>
      </c>
      <c r="F219" s="21">
        <f t="shared" si="7"/>
        <v>1622.3600000000001</v>
      </c>
      <c r="G219" s="22"/>
      <c r="H219" s="23"/>
      <c r="I219" s="23"/>
      <c r="K219" s="19"/>
      <c r="L219" s="23"/>
      <c r="M219" s="23"/>
      <c r="N219" s="23"/>
      <c r="O219" s="24"/>
      <c r="P219" s="24"/>
    </row>
    <row r="220" s="1" customFormat="1" ht="34.5" customHeight="1">
      <c r="A220" s="4" t="s">
        <v>412</v>
      </c>
      <c r="B220" s="11" t="s">
        <v>413</v>
      </c>
      <c r="C220" s="6" t="s">
        <v>411</v>
      </c>
      <c r="D220" s="21">
        <v>4518.0599999999995</v>
      </c>
      <c r="E220" s="21">
        <f t="shared" si="6"/>
        <v>993.97000000000003</v>
      </c>
      <c r="F220" s="21">
        <f t="shared" si="7"/>
        <v>5512.0299999999997</v>
      </c>
      <c r="G220" s="22"/>
      <c r="H220" s="23"/>
      <c r="I220" s="23"/>
      <c r="K220" s="19"/>
      <c r="L220" s="23"/>
      <c r="M220" s="23"/>
      <c r="N220" s="23"/>
      <c r="O220" s="24"/>
      <c r="P220" s="24"/>
    </row>
    <row r="221" s="1" customFormat="1" ht="34.5" customHeight="1">
      <c r="A221" s="4" t="s">
        <v>414</v>
      </c>
      <c r="B221" s="11" t="s">
        <v>415</v>
      </c>
      <c r="C221" s="6" t="s">
        <v>411</v>
      </c>
      <c r="D221" s="21">
        <v>3498.5999999999999</v>
      </c>
      <c r="E221" s="21">
        <f t="shared" si="6"/>
        <v>769.69000000000005</v>
      </c>
      <c r="F221" s="21">
        <f t="shared" si="7"/>
        <v>4268.29</v>
      </c>
      <c r="G221" s="22"/>
      <c r="H221" s="23"/>
      <c r="I221" s="23"/>
      <c r="K221" s="19"/>
      <c r="L221" s="23"/>
      <c r="M221" s="23"/>
      <c r="N221" s="23"/>
      <c r="O221" s="24"/>
      <c r="P221" s="24"/>
    </row>
    <row r="222" s="1" customFormat="1" ht="20.25" customHeight="1">
      <c r="A222" s="4" t="s">
        <v>416</v>
      </c>
      <c r="B222" s="11" t="s">
        <v>417</v>
      </c>
      <c r="C222" s="6" t="s">
        <v>411</v>
      </c>
      <c r="D222" s="21">
        <v>4215.8299999999999</v>
      </c>
      <c r="E222" s="21">
        <f t="shared" si="6"/>
        <v>927.48000000000002</v>
      </c>
      <c r="F222" s="21">
        <f t="shared" si="7"/>
        <v>5143.3099999999995</v>
      </c>
      <c r="G222" s="22"/>
      <c r="H222" s="23"/>
      <c r="I222" s="23"/>
      <c r="K222" s="19"/>
      <c r="L222" s="23"/>
      <c r="M222" s="23"/>
      <c r="N222" s="23"/>
      <c r="O222" s="24"/>
      <c r="P222" s="24"/>
    </row>
    <row r="223" s="1" customFormat="1" ht="34.5" customHeight="1">
      <c r="A223" s="4" t="s">
        <v>418</v>
      </c>
      <c r="B223" s="11" t="s">
        <v>419</v>
      </c>
      <c r="C223" s="6" t="s">
        <v>411</v>
      </c>
      <c r="D223" s="21">
        <v>2381.0200000000004</v>
      </c>
      <c r="E223" s="21">
        <f t="shared" si="6"/>
        <v>523.82000000000005</v>
      </c>
      <c r="F223" s="21">
        <f t="shared" si="7"/>
        <v>2904.8400000000006</v>
      </c>
      <c r="G223" s="22"/>
      <c r="H223" s="23"/>
      <c r="I223" s="23"/>
      <c r="K223" s="19"/>
      <c r="L223" s="23"/>
      <c r="M223" s="23"/>
      <c r="N223" s="23"/>
      <c r="O223" s="24"/>
      <c r="P223" s="24"/>
    </row>
    <row r="224" s="1" customFormat="1" ht="24" customHeight="1">
      <c r="A224" s="4" t="s">
        <v>420</v>
      </c>
      <c r="B224" s="11" t="s">
        <v>421</v>
      </c>
      <c r="C224" s="6" t="s">
        <v>411</v>
      </c>
      <c r="D224" s="21">
        <v>2789.0500000000002</v>
      </c>
      <c r="E224" s="21">
        <f t="shared" si="6"/>
        <v>613.59000000000003</v>
      </c>
      <c r="F224" s="21">
        <f t="shared" si="7"/>
        <v>3402.6400000000003</v>
      </c>
      <c r="G224" s="22"/>
      <c r="H224" s="23"/>
      <c r="I224" s="23"/>
      <c r="K224" s="19"/>
      <c r="L224" s="23"/>
      <c r="M224" s="23"/>
      <c r="N224" s="23"/>
      <c r="O224" s="24"/>
      <c r="P224" s="24"/>
    </row>
    <row r="225" s="1" customFormat="1" ht="21.75" customHeight="1">
      <c r="A225" s="4" t="s">
        <v>422</v>
      </c>
      <c r="B225" s="11" t="s">
        <v>423</v>
      </c>
      <c r="C225" s="6" t="s">
        <v>411</v>
      </c>
      <c r="D225" s="21">
        <v>6857.2600000000002</v>
      </c>
      <c r="E225" s="21">
        <f t="shared" si="6"/>
        <v>1508.5999999999999</v>
      </c>
      <c r="F225" s="21">
        <f t="shared" si="7"/>
        <v>8365.8600000000006</v>
      </c>
      <c r="G225" s="22"/>
      <c r="H225" s="23"/>
      <c r="I225" s="23"/>
      <c r="K225" s="19"/>
      <c r="L225" s="23"/>
      <c r="M225" s="23"/>
      <c r="N225" s="23"/>
      <c r="O225" s="24"/>
      <c r="P225" s="24"/>
    </row>
    <row r="226" s="1" customFormat="1" ht="20.25" customHeight="1">
      <c r="A226" s="4" t="s">
        <v>424</v>
      </c>
      <c r="B226" s="11" t="s">
        <v>425</v>
      </c>
      <c r="C226" s="6" t="s">
        <v>411</v>
      </c>
      <c r="D226" s="21">
        <v>6920.9399999999996</v>
      </c>
      <c r="E226" s="21">
        <f t="shared" si="6"/>
        <v>1522.6099999999999</v>
      </c>
      <c r="F226" s="21">
        <f t="shared" si="7"/>
        <v>8443.5499999999993</v>
      </c>
      <c r="G226" s="22"/>
      <c r="H226" s="23"/>
      <c r="I226" s="23"/>
      <c r="K226" s="19"/>
      <c r="L226" s="23"/>
      <c r="M226" s="23"/>
      <c r="N226" s="23"/>
      <c r="O226" s="24"/>
      <c r="P226" s="24"/>
    </row>
    <row r="227" s="1" customFormat="1" ht="34.5" customHeight="1">
      <c r="A227" s="4" t="s">
        <v>426</v>
      </c>
      <c r="B227" s="11" t="s">
        <v>427</v>
      </c>
      <c r="C227" s="6" t="s">
        <v>374</v>
      </c>
      <c r="D227" s="21">
        <v>4943.0200000000004</v>
      </c>
      <c r="E227" s="21">
        <f t="shared" si="6"/>
        <v>1087.46</v>
      </c>
      <c r="F227" s="21">
        <f t="shared" si="7"/>
        <v>6030.4800000000005</v>
      </c>
      <c r="G227" s="22"/>
      <c r="H227" s="23"/>
      <c r="I227" s="23"/>
      <c r="K227" s="19"/>
      <c r="L227" s="23"/>
      <c r="M227" s="23"/>
      <c r="N227" s="23"/>
      <c r="O227" s="24"/>
      <c r="P227" s="24"/>
    </row>
    <row r="228" s="1" customFormat="1" ht="34.5" customHeight="1">
      <c r="A228" s="4" t="s">
        <v>428</v>
      </c>
      <c r="B228" s="11" t="s">
        <v>429</v>
      </c>
      <c r="C228" s="6" t="s">
        <v>374</v>
      </c>
      <c r="D228" s="21">
        <v>3575.8000000000002</v>
      </c>
      <c r="E228" s="21">
        <f t="shared" si="6"/>
        <v>786.67999999999995</v>
      </c>
      <c r="F228" s="21">
        <f t="shared" si="7"/>
        <v>4362.4800000000005</v>
      </c>
      <c r="G228" s="22"/>
      <c r="H228" s="23"/>
      <c r="I228" s="23"/>
      <c r="K228" s="19"/>
      <c r="L228" s="23"/>
      <c r="M228" s="23"/>
      <c r="N228" s="23"/>
      <c r="O228" s="24"/>
      <c r="P228" s="24"/>
    </row>
    <row r="229" s="1" customFormat="1" ht="34.5" customHeight="1">
      <c r="A229" s="4" t="s">
        <v>430</v>
      </c>
      <c r="B229" s="11" t="s">
        <v>431</v>
      </c>
      <c r="C229" s="6" t="s">
        <v>374</v>
      </c>
      <c r="D229" s="21">
        <v>7151.5799999999999</v>
      </c>
      <c r="E229" s="21">
        <f t="shared" si="6"/>
        <v>1573.3499999999999</v>
      </c>
      <c r="F229" s="21">
        <f t="shared" si="7"/>
        <v>8724.9300000000003</v>
      </c>
      <c r="G229" s="22"/>
      <c r="H229" s="23"/>
      <c r="I229" s="23"/>
      <c r="K229" s="19"/>
      <c r="L229" s="23"/>
      <c r="M229" s="23"/>
      <c r="N229" s="23"/>
      <c r="O229" s="24"/>
      <c r="P229" s="24"/>
    </row>
    <row r="230" s="1" customFormat="1" ht="28.5" customHeight="1">
      <c r="A230" s="4" t="s">
        <v>432</v>
      </c>
      <c r="B230" s="11" t="s">
        <v>433</v>
      </c>
      <c r="C230" s="6" t="s">
        <v>374</v>
      </c>
      <c r="D230" s="21">
        <v>942.97000000000003</v>
      </c>
      <c r="E230" s="21">
        <f t="shared" si="6"/>
        <v>207.44999999999999</v>
      </c>
      <c r="F230" s="21">
        <f t="shared" si="7"/>
        <v>1150.4200000000001</v>
      </c>
      <c r="G230" s="22"/>
      <c r="H230" s="23"/>
      <c r="I230" s="23"/>
      <c r="K230" s="19"/>
      <c r="L230" s="23"/>
      <c r="M230" s="23"/>
      <c r="N230" s="23"/>
      <c r="O230" s="24"/>
      <c r="P230" s="24"/>
    </row>
    <row r="231" s="1" customFormat="1" ht="19.5" customHeight="1">
      <c r="A231" s="4" t="s">
        <v>434</v>
      </c>
      <c r="B231" s="11" t="s">
        <v>435</v>
      </c>
      <c r="C231" s="6" t="s">
        <v>374</v>
      </c>
      <c r="D231" s="21">
        <v>2099.1900000000001</v>
      </c>
      <c r="E231" s="21">
        <f t="shared" si="6"/>
        <v>461.81999999999999</v>
      </c>
      <c r="F231" s="21">
        <f t="shared" si="7"/>
        <v>2561.0100000000002</v>
      </c>
      <c r="G231" s="22"/>
      <c r="H231" s="23"/>
      <c r="I231" s="23"/>
      <c r="K231" s="19"/>
      <c r="L231" s="23"/>
      <c r="M231" s="23"/>
      <c r="N231" s="23"/>
      <c r="O231" s="24"/>
      <c r="P231" s="24"/>
    </row>
    <row r="232" s="1" customFormat="1" ht="21.75" customHeight="1">
      <c r="A232" s="4" t="s">
        <v>436</v>
      </c>
      <c r="B232" s="11" t="s">
        <v>437</v>
      </c>
      <c r="C232" s="6" t="s">
        <v>411</v>
      </c>
      <c r="D232" s="21">
        <v>1493.51</v>
      </c>
      <c r="E232" s="21">
        <f t="shared" si="6"/>
        <v>328.56999999999999</v>
      </c>
      <c r="F232" s="21">
        <f t="shared" si="7"/>
        <v>1822.0799999999999</v>
      </c>
      <c r="G232" s="22"/>
      <c r="H232" s="23"/>
      <c r="I232" s="23"/>
      <c r="K232" s="19"/>
      <c r="L232" s="23"/>
      <c r="M232" s="23"/>
      <c r="N232" s="23"/>
      <c r="O232" s="24"/>
      <c r="P232" s="24"/>
    </row>
    <row r="233" s="1" customFormat="1" ht="25.5" customHeight="1">
      <c r="A233" s="4" t="s">
        <v>438</v>
      </c>
      <c r="B233" s="11" t="s">
        <v>439</v>
      </c>
      <c r="C233" s="6" t="s">
        <v>411</v>
      </c>
      <c r="D233" s="21">
        <v>3707.1199999999999</v>
      </c>
      <c r="E233" s="21">
        <f t="shared" si="6"/>
        <v>815.57000000000005</v>
      </c>
      <c r="F233" s="21">
        <f t="shared" si="7"/>
        <v>4522.6899999999996</v>
      </c>
      <c r="G233" s="22"/>
      <c r="H233" s="23"/>
      <c r="I233" s="23"/>
      <c r="K233" s="19"/>
      <c r="L233" s="23"/>
      <c r="M233" s="23"/>
      <c r="N233" s="23"/>
      <c r="O233" s="24"/>
      <c r="P233" s="24"/>
    </row>
    <row r="234" s="1" customFormat="1" ht="24.75" customHeight="1">
      <c r="A234" s="4" t="s">
        <v>440</v>
      </c>
      <c r="B234" s="11" t="s">
        <v>441</v>
      </c>
      <c r="C234" s="6" t="s">
        <v>411</v>
      </c>
      <c r="D234" s="21">
        <v>5500.4699999999993</v>
      </c>
      <c r="E234" s="21">
        <f t="shared" ref="E234:E297" si="8">ROUND(D234*0.22,2)</f>
        <v>1210.0999999999999</v>
      </c>
      <c r="F234" s="21">
        <f t="shared" si="7"/>
        <v>6710.5699999999997</v>
      </c>
      <c r="G234" s="22"/>
      <c r="H234" s="23"/>
      <c r="I234" s="23"/>
      <c r="K234" s="19"/>
      <c r="L234" s="23"/>
      <c r="M234" s="23"/>
      <c r="N234" s="23"/>
      <c r="O234" s="24"/>
      <c r="P234" s="24"/>
    </row>
    <row r="235" s="1" customFormat="1" ht="19.5" customHeight="1">
      <c r="A235" s="4" t="s">
        <v>442</v>
      </c>
      <c r="B235" s="11" t="s">
        <v>443</v>
      </c>
      <c r="C235" s="6" t="s">
        <v>411</v>
      </c>
      <c r="D235" s="21">
        <v>5027.79</v>
      </c>
      <c r="E235" s="21">
        <f t="shared" si="8"/>
        <v>1106.1099999999999</v>
      </c>
      <c r="F235" s="21">
        <f t="shared" si="7"/>
        <v>6133.8999999999996</v>
      </c>
      <c r="G235" s="22"/>
      <c r="H235" s="23"/>
      <c r="I235" s="23"/>
      <c r="K235" s="19"/>
      <c r="L235" s="23"/>
      <c r="M235" s="23"/>
      <c r="N235" s="23"/>
      <c r="O235" s="24"/>
      <c r="P235" s="24"/>
    </row>
    <row r="236" s="1" customFormat="1" ht="34.5" customHeight="1">
      <c r="A236" s="4" t="s">
        <v>444</v>
      </c>
      <c r="B236" s="11" t="s">
        <v>445</v>
      </c>
      <c r="C236" s="6" t="s">
        <v>374</v>
      </c>
      <c r="D236" s="21">
        <v>973.61000000000001</v>
      </c>
      <c r="E236" s="21">
        <f t="shared" si="8"/>
        <v>214.19</v>
      </c>
      <c r="F236" s="21">
        <f t="shared" ref="F236:F299" si="9">D236+E236</f>
        <v>1187.8</v>
      </c>
      <c r="G236" s="22"/>
      <c r="H236" s="23"/>
      <c r="I236" s="23"/>
      <c r="K236" s="19"/>
      <c r="L236" s="23"/>
      <c r="M236" s="23"/>
      <c r="N236" s="23"/>
      <c r="O236" s="24"/>
      <c r="P236" s="24"/>
    </row>
    <row r="237" s="1" customFormat="1" ht="47.25" customHeight="1">
      <c r="A237" s="4" t="s">
        <v>446</v>
      </c>
      <c r="B237" s="11" t="s">
        <v>447</v>
      </c>
      <c r="C237" s="6" t="s">
        <v>374</v>
      </c>
      <c r="D237" s="21">
        <v>1542.9200000000001</v>
      </c>
      <c r="E237" s="21">
        <f t="shared" si="8"/>
        <v>339.44</v>
      </c>
      <c r="F237" s="21">
        <f t="shared" si="9"/>
        <v>1882.3600000000001</v>
      </c>
      <c r="G237" s="22"/>
      <c r="H237" s="23"/>
      <c r="I237" s="23"/>
      <c r="K237" s="19"/>
      <c r="L237" s="23"/>
      <c r="M237" s="23"/>
      <c r="N237" s="23"/>
      <c r="O237" s="24"/>
      <c r="P237" s="24"/>
    </row>
    <row r="238" s="1" customFormat="1" ht="49.5" customHeight="1">
      <c r="A238" s="4" t="s">
        <v>448</v>
      </c>
      <c r="B238" s="11" t="s">
        <v>449</v>
      </c>
      <c r="C238" s="6" t="s">
        <v>374</v>
      </c>
      <c r="D238" s="21">
        <v>2011.21</v>
      </c>
      <c r="E238" s="21">
        <f t="shared" si="8"/>
        <v>442.47000000000003</v>
      </c>
      <c r="F238" s="21">
        <f t="shared" si="9"/>
        <v>2453.6800000000003</v>
      </c>
      <c r="G238" s="22"/>
      <c r="H238" s="23"/>
      <c r="I238" s="23"/>
      <c r="K238" s="19"/>
      <c r="L238" s="23"/>
      <c r="M238" s="23"/>
      <c r="N238" s="23"/>
      <c r="O238" s="24"/>
      <c r="P238" s="24"/>
    </row>
    <row r="239" s="1" customFormat="1" ht="38.25" customHeight="1">
      <c r="A239" s="4" t="s">
        <v>450</v>
      </c>
      <c r="B239" s="11" t="s">
        <v>451</v>
      </c>
      <c r="C239" s="6" t="s">
        <v>374</v>
      </c>
      <c r="D239" s="21">
        <v>973.61000000000001</v>
      </c>
      <c r="E239" s="21">
        <f t="shared" si="8"/>
        <v>214.19</v>
      </c>
      <c r="F239" s="21">
        <f t="shared" si="9"/>
        <v>1187.8</v>
      </c>
      <c r="G239" s="22"/>
      <c r="H239" s="23"/>
      <c r="I239" s="23"/>
      <c r="K239" s="19"/>
      <c r="L239" s="23"/>
      <c r="M239" s="23"/>
      <c r="N239" s="23"/>
      <c r="O239" s="24"/>
      <c r="P239" s="24"/>
    </row>
    <row r="240" s="1" customFormat="1" ht="48.75" customHeight="1">
      <c r="A240" s="4" t="s">
        <v>452</v>
      </c>
      <c r="B240" s="11" t="s">
        <v>453</v>
      </c>
      <c r="C240" s="6" t="s">
        <v>374</v>
      </c>
      <c r="D240" s="21">
        <v>1137.4100000000001</v>
      </c>
      <c r="E240" s="21">
        <f t="shared" si="8"/>
        <v>250.22999999999999</v>
      </c>
      <c r="F240" s="21">
        <f t="shared" si="9"/>
        <v>1387.6400000000001</v>
      </c>
      <c r="G240" s="22"/>
      <c r="H240" s="23"/>
      <c r="I240" s="23"/>
      <c r="K240" s="19"/>
      <c r="L240" s="23"/>
      <c r="M240" s="23"/>
      <c r="N240" s="23"/>
      <c r="O240" s="24"/>
      <c r="P240" s="24"/>
    </row>
    <row r="241" s="1" customFormat="1" ht="48.75" customHeight="1">
      <c r="A241" s="4" t="s">
        <v>454</v>
      </c>
      <c r="B241" s="11" t="s">
        <v>455</v>
      </c>
      <c r="C241" s="6" t="s">
        <v>374</v>
      </c>
      <c r="D241" s="21">
        <v>1542.9200000000001</v>
      </c>
      <c r="E241" s="21">
        <f t="shared" si="8"/>
        <v>339.44</v>
      </c>
      <c r="F241" s="21">
        <f t="shared" si="9"/>
        <v>1882.3600000000001</v>
      </c>
      <c r="G241" s="22"/>
      <c r="H241" s="23"/>
      <c r="I241" s="23"/>
      <c r="K241" s="19"/>
      <c r="L241" s="23"/>
      <c r="M241" s="23"/>
      <c r="N241" s="23"/>
      <c r="O241" s="24"/>
      <c r="P241" s="24"/>
    </row>
    <row r="242" s="1" customFormat="1" ht="49.5" customHeight="1">
      <c r="A242" s="4" t="s">
        <v>456</v>
      </c>
      <c r="B242" s="11" t="s">
        <v>457</v>
      </c>
      <c r="C242" s="6" t="s">
        <v>374</v>
      </c>
      <c r="D242" s="21">
        <v>1693.8399999999999</v>
      </c>
      <c r="E242" s="21">
        <f t="shared" si="8"/>
        <v>372.63999999999999</v>
      </c>
      <c r="F242" s="21">
        <f t="shared" si="9"/>
        <v>2066.48</v>
      </c>
      <c r="G242" s="22"/>
      <c r="H242" s="23"/>
      <c r="I242" s="23"/>
      <c r="K242" s="19"/>
      <c r="L242" s="23"/>
      <c r="M242" s="23"/>
      <c r="N242" s="23"/>
      <c r="O242" s="24"/>
      <c r="P242" s="24"/>
    </row>
    <row r="243" s="1" customFormat="1" ht="47.25" customHeight="1">
      <c r="A243" s="4" t="s">
        <v>458</v>
      </c>
      <c r="B243" s="11" t="s">
        <v>459</v>
      </c>
      <c r="C243" s="6" t="s">
        <v>374</v>
      </c>
      <c r="D243" s="21">
        <v>2181.1799999999998</v>
      </c>
      <c r="E243" s="21">
        <f t="shared" si="8"/>
        <v>479.86000000000001</v>
      </c>
      <c r="F243" s="21">
        <f t="shared" si="9"/>
        <v>2661.04</v>
      </c>
      <c r="G243" s="22"/>
      <c r="H243" s="23"/>
      <c r="I243" s="23"/>
      <c r="K243" s="19"/>
      <c r="L243" s="23"/>
      <c r="M243" s="23"/>
      <c r="N243" s="23"/>
      <c r="O243" s="24"/>
      <c r="P243" s="24"/>
    </row>
    <row r="244" s="1" customFormat="1" ht="50.25" customHeight="1">
      <c r="A244" s="4" t="s">
        <v>460</v>
      </c>
      <c r="B244" s="11" t="s">
        <v>461</v>
      </c>
      <c r="C244" s="6" t="s">
        <v>374</v>
      </c>
      <c r="D244" s="21">
        <v>3927.7600000000002</v>
      </c>
      <c r="E244" s="21">
        <f t="shared" si="8"/>
        <v>864.11000000000001</v>
      </c>
      <c r="F244" s="21">
        <f t="shared" si="9"/>
        <v>4791.8699999999999</v>
      </c>
      <c r="G244" s="22"/>
      <c r="H244" s="23"/>
      <c r="I244" s="23"/>
      <c r="K244" s="19"/>
      <c r="L244" s="23"/>
      <c r="M244" s="23"/>
      <c r="N244" s="23"/>
      <c r="O244" s="24"/>
      <c r="P244" s="24"/>
    </row>
    <row r="245" s="1" customFormat="1" ht="49.5" customHeight="1">
      <c r="A245" s="4" t="s">
        <v>462</v>
      </c>
      <c r="B245" s="11" t="s">
        <v>463</v>
      </c>
      <c r="C245" s="6" t="s">
        <v>374</v>
      </c>
      <c r="D245" s="21">
        <v>4117.71</v>
      </c>
      <c r="E245" s="21">
        <f t="shared" si="8"/>
        <v>905.89999999999998</v>
      </c>
      <c r="F245" s="21">
        <f t="shared" si="9"/>
        <v>5023.6099999999997</v>
      </c>
      <c r="G245" s="22"/>
      <c r="H245" s="23"/>
      <c r="I245" s="23"/>
      <c r="K245" s="19"/>
      <c r="L245" s="23"/>
      <c r="M245" s="23"/>
      <c r="N245" s="23"/>
      <c r="O245" s="24"/>
      <c r="P245" s="24"/>
    </row>
    <row r="246" s="1" customFormat="1" ht="50.25" customHeight="1">
      <c r="A246" s="4" t="s">
        <v>464</v>
      </c>
      <c r="B246" s="11" t="s">
        <v>465</v>
      </c>
      <c r="C246" s="6" t="s">
        <v>374</v>
      </c>
      <c r="D246" s="21">
        <v>4117.71</v>
      </c>
      <c r="E246" s="21">
        <f t="shared" si="8"/>
        <v>905.89999999999998</v>
      </c>
      <c r="F246" s="21">
        <f t="shared" si="9"/>
        <v>5023.6099999999997</v>
      </c>
      <c r="G246" s="22"/>
      <c r="H246" s="23"/>
      <c r="I246" s="23"/>
      <c r="K246" s="19"/>
      <c r="L246" s="23"/>
      <c r="M246" s="23"/>
      <c r="N246" s="23"/>
      <c r="O246" s="24"/>
      <c r="P246" s="24"/>
    </row>
    <row r="247" s="1" customFormat="1" ht="19.5" customHeight="1">
      <c r="A247" s="4" t="s">
        <v>466</v>
      </c>
      <c r="B247" s="10" t="s">
        <v>467</v>
      </c>
      <c r="C247" s="6"/>
      <c r="D247" s="6"/>
      <c r="E247" s="6"/>
      <c r="F247" s="6"/>
      <c r="G247" s="19"/>
      <c r="H247" s="23"/>
      <c r="I247" s="23"/>
      <c r="K247" s="19"/>
      <c r="L247" s="23"/>
      <c r="M247" s="23"/>
      <c r="N247" s="23"/>
      <c r="O247" s="24"/>
      <c r="P247" s="24"/>
    </row>
    <row r="248" s="1" customFormat="1" ht="34.5" customHeight="1">
      <c r="A248" s="4" t="s">
        <v>468</v>
      </c>
      <c r="B248" s="11" t="s">
        <v>469</v>
      </c>
      <c r="C248" s="6" t="s">
        <v>470</v>
      </c>
      <c r="D248" s="21">
        <v>1685.02</v>
      </c>
      <c r="E248" s="21">
        <f t="shared" si="8"/>
        <v>370.69999999999999</v>
      </c>
      <c r="F248" s="21">
        <f t="shared" si="9"/>
        <v>2055.7199999999998</v>
      </c>
      <c r="G248" s="22"/>
      <c r="H248" s="23"/>
      <c r="I248" s="23"/>
      <c r="K248" s="19"/>
      <c r="L248" s="23"/>
      <c r="M248" s="23"/>
      <c r="N248" s="23"/>
      <c r="O248" s="24"/>
      <c r="P248" s="24"/>
    </row>
    <row r="249" s="1" customFormat="1" ht="34.5" customHeight="1">
      <c r="A249" s="4" t="s">
        <v>471</v>
      </c>
      <c r="B249" s="11" t="s">
        <v>472</v>
      </c>
      <c r="C249" s="6" t="s">
        <v>470</v>
      </c>
      <c r="D249" s="21">
        <v>3643.27</v>
      </c>
      <c r="E249" s="21">
        <f t="shared" si="8"/>
        <v>801.51999999999998</v>
      </c>
      <c r="F249" s="21">
        <f t="shared" si="9"/>
        <v>4444.79</v>
      </c>
      <c r="G249" s="22"/>
      <c r="H249" s="23"/>
      <c r="I249" s="23"/>
      <c r="K249" s="19"/>
      <c r="L249" s="23"/>
      <c r="M249" s="23"/>
      <c r="N249" s="23"/>
      <c r="O249" s="24"/>
      <c r="P249" s="24"/>
    </row>
    <row r="250" s="1" customFormat="1" ht="34.5" customHeight="1">
      <c r="A250" s="4" t="s">
        <v>473</v>
      </c>
      <c r="B250" s="11" t="s">
        <v>474</v>
      </c>
      <c r="C250" s="6" t="s">
        <v>470</v>
      </c>
      <c r="D250" s="21">
        <v>4162.4300000000003</v>
      </c>
      <c r="E250" s="21">
        <f t="shared" si="8"/>
        <v>915.73000000000002</v>
      </c>
      <c r="F250" s="21">
        <f t="shared" si="9"/>
        <v>5078.1599999999999</v>
      </c>
      <c r="G250" s="22"/>
      <c r="H250" s="23"/>
      <c r="I250" s="23"/>
      <c r="K250" s="19"/>
      <c r="L250" s="23"/>
      <c r="M250" s="23"/>
      <c r="N250" s="23"/>
      <c r="O250" s="24"/>
      <c r="P250" s="24"/>
    </row>
    <row r="251" s="1" customFormat="1" ht="34.5" customHeight="1">
      <c r="A251" s="4" t="s">
        <v>475</v>
      </c>
      <c r="B251" s="11" t="s">
        <v>476</v>
      </c>
      <c r="C251" s="6" t="s">
        <v>470</v>
      </c>
      <c r="D251" s="21">
        <v>5829.25</v>
      </c>
      <c r="E251" s="21">
        <f t="shared" si="8"/>
        <v>1282.4400000000001</v>
      </c>
      <c r="F251" s="21">
        <f t="shared" si="9"/>
        <v>7111.6900000000005</v>
      </c>
      <c r="G251" s="22"/>
      <c r="H251" s="23"/>
      <c r="I251" s="23"/>
      <c r="K251" s="19"/>
      <c r="L251" s="23"/>
      <c r="M251" s="23"/>
      <c r="N251" s="23"/>
      <c r="O251" s="24"/>
      <c r="P251" s="24"/>
    </row>
    <row r="252" s="1" customFormat="1" ht="34.5" customHeight="1">
      <c r="A252" s="4" t="s">
        <v>477</v>
      </c>
      <c r="B252" s="11" t="s">
        <v>478</v>
      </c>
      <c r="C252" s="6" t="s">
        <v>470</v>
      </c>
      <c r="D252" s="21">
        <v>992.78999999999996</v>
      </c>
      <c r="E252" s="21">
        <f t="shared" si="8"/>
        <v>218.41</v>
      </c>
      <c r="F252" s="21">
        <f t="shared" si="9"/>
        <v>1211.2</v>
      </c>
      <c r="G252" s="22"/>
      <c r="H252" s="23"/>
      <c r="I252" s="23"/>
      <c r="K252" s="19"/>
      <c r="L252" s="23"/>
      <c r="M252" s="23"/>
      <c r="N252" s="23"/>
      <c r="O252" s="24"/>
      <c r="P252" s="24"/>
    </row>
    <row r="253" s="1" customFormat="1" ht="34.5" customHeight="1">
      <c r="A253" s="4" t="s">
        <v>479</v>
      </c>
      <c r="B253" s="11" t="s">
        <v>480</v>
      </c>
      <c r="C253" s="6" t="s">
        <v>470</v>
      </c>
      <c r="D253" s="21">
        <v>6102.5</v>
      </c>
      <c r="E253" s="21">
        <f t="shared" si="8"/>
        <v>1342.55</v>
      </c>
      <c r="F253" s="21">
        <f t="shared" si="9"/>
        <v>7445.0500000000002</v>
      </c>
      <c r="G253" s="22"/>
      <c r="H253" s="23"/>
      <c r="I253" s="23"/>
      <c r="K253" s="19"/>
      <c r="L253" s="23"/>
      <c r="M253" s="23"/>
      <c r="N253" s="23"/>
      <c r="O253" s="24"/>
      <c r="P253" s="24"/>
    </row>
    <row r="254" s="1" customFormat="1" ht="34.5" customHeight="1">
      <c r="A254" s="4" t="s">
        <v>481</v>
      </c>
      <c r="B254" s="11" t="s">
        <v>482</v>
      </c>
      <c r="C254" s="6" t="s">
        <v>470</v>
      </c>
      <c r="D254" s="21">
        <v>2167.7600000000002</v>
      </c>
      <c r="E254" s="21">
        <f t="shared" si="8"/>
        <v>476.91000000000003</v>
      </c>
      <c r="F254" s="21">
        <f t="shared" si="9"/>
        <v>2644.6700000000001</v>
      </c>
      <c r="G254" s="22"/>
      <c r="H254" s="23"/>
      <c r="I254" s="23"/>
      <c r="K254" s="19"/>
      <c r="L254" s="23"/>
      <c r="M254" s="23"/>
      <c r="N254" s="23"/>
      <c r="O254" s="24"/>
      <c r="P254" s="24"/>
    </row>
    <row r="255" s="1" customFormat="1" ht="34.5" customHeight="1">
      <c r="A255" s="4" t="s">
        <v>483</v>
      </c>
      <c r="B255" s="11" t="s">
        <v>484</v>
      </c>
      <c r="C255" s="6" t="s">
        <v>470</v>
      </c>
      <c r="D255" s="21">
        <v>8971.5499999999993</v>
      </c>
      <c r="E255" s="21">
        <f t="shared" si="8"/>
        <v>1973.74</v>
      </c>
      <c r="F255" s="21">
        <f t="shared" si="9"/>
        <v>10945.289999999999</v>
      </c>
      <c r="G255" s="22"/>
      <c r="H255" s="23"/>
      <c r="I255" s="23"/>
      <c r="K255" s="19"/>
      <c r="L255" s="23"/>
      <c r="M255" s="23"/>
      <c r="N255" s="23"/>
      <c r="O255" s="24"/>
      <c r="P255" s="24"/>
    </row>
    <row r="256" s="1" customFormat="1" ht="34.5" customHeight="1">
      <c r="A256" s="4" t="s">
        <v>485</v>
      </c>
      <c r="B256" s="11" t="s">
        <v>486</v>
      </c>
      <c r="C256" s="6" t="s">
        <v>411</v>
      </c>
      <c r="D256" s="21">
        <v>10201.170000000002</v>
      </c>
      <c r="E256" s="21">
        <f t="shared" si="8"/>
        <v>2244.2600000000002</v>
      </c>
      <c r="F256" s="21">
        <f t="shared" si="9"/>
        <v>12445.430000000002</v>
      </c>
      <c r="G256" s="22"/>
      <c r="H256" s="23"/>
      <c r="I256" s="23"/>
      <c r="K256" s="19"/>
      <c r="L256" s="23"/>
      <c r="M256" s="23"/>
      <c r="N256" s="23"/>
      <c r="O256" s="24"/>
      <c r="P256" s="24"/>
    </row>
    <row r="257" s="1" customFormat="1" ht="34.5" customHeight="1">
      <c r="A257" s="4" t="s">
        <v>487</v>
      </c>
      <c r="B257" s="11" t="s">
        <v>488</v>
      </c>
      <c r="C257" s="6" t="s">
        <v>411</v>
      </c>
      <c r="D257" s="21">
        <v>364.32999999999993</v>
      </c>
      <c r="E257" s="21">
        <f t="shared" si="8"/>
        <v>80.150000000000006</v>
      </c>
      <c r="F257" s="21">
        <f t="shared" si="9"/>
        <v>444.4799999999999</v>
      </c>
      <c r="G257" s="22"/>
      <c r="H257" s="23"/>
      <c r="I257" s="23"/>
      <c r="K257" s="19"/>
      <c r="L257" s="23"/>
      <c r="M257" s="23"/>
      <c r="N257" s="23"/>
      <c r="O257" s="24"/>
      <c r="P257" s="24"/>
    </row>
    <row r="258" s="1" customFormat="1" ht="24" customHeight="1">
      <c r="A258" s="4" t="s">
        <v>489</v>
      </c>
      <c r="B258" s="11" t="s">
        <v>490</v>
      </c>
      <c r="C258" s="6" t="s">
        <v>411</v>
      </c>
      <c r="D258" s="21">
        <v>4053.1500000000001</v>
      </c>
      <c r="E258" s="21">
        <f t="shared" si="8"/>
        <v>891.69000000000005</v>
      </c>
      <c r="F258" s="21">
        <f t="shared" si="9"/>
        <v>4944.8400000000001</v>
      </c>
      <c r="G258" s="22"/>
      <c r="H258" s="23"/>
      <c r="I258" s="23"/>
      <c r="K258" s="19"/>
      <c r="L258" s="23"/>
      <c r="M258" s="23"/>
      <c r="N258" s="23"/>
      <c r="O258" s="24"/>
      <c r="P258" s="24"/>
    </row>
    <row r="259" s="1" customFormat="1" ht="27" customHeight="1">
      <c r="A259" s="4" t="s">
        <v>491</v>
      </c>
      <c r="B259" s="11" t="s">
        <v>492</v>
      </c>
      <c r="C259" s="6" t="s">
        <v>371</v>
      </c>
      <c r="D259" s="21">
        <v>1121.9100000000001</v>
      </c>
      <c r="E259" s="21">
        <f t="shared" si="8"/>
        <v>246.81999999999999</v>
      </c>
      <c r="F259" s="21">
        <f t="shared" si="9"/>
        <v>1368.73</v>
      </c>
      <c r="G259" s="22"/>
      <c r="H259" s="23"/>
      <c r="I259" s="23"/>
      <c r="K259" s="19"/>
      <c r="L259" s="23"/>
      <c r="M259" s="23"/>
      <c r="N259" s="23"/>
      <c r="O259" s="24"/>
      <c r="P259" s="24"/>
    </row>
    <row r="260" s="1" customFormat="1" ht="34.5" customHeight="1">
      <c r="A260" s="4" t="s">
        <v>493</v>
      </c>
      <c r="B260" s="11" t="s">
        <v>494</v>
      </c>
      <c r="C260" s="6" t="s">
        <v>374</v>
      </c>
      <c r="D260" s="21">
        <v>4376.7600000000002</v>
      </c>
      <c r="E260" s="21">
        <f t="shared" si="8"/>
        <v>962.88999999999999</v>
      </c>
      <c r="F260" s="21">
        <f t="shared" si="9"/>
        <v>5339.6500000000005</v>
      </c>
      <c r="G260" s="22"/>
      <c r="H260" s="23"/>
      <c r="I260" s="23"/>
      <c r="K260" s="19"/>
      <c r="L260" s="23"/>
      <c r="M260" s="23"/>
      <c r="N260" s="23"/>
      <c r="O260" s="24"/>
      <c r="P260" s="24"/>
    </row>
    <row r="261" s="1" customFormat="1" ht="34.5" customHeight="1">
      <c r="A261" s="4" t="s">
        <v>495</v>
      </c>
      <c r="B261" s="11" t="s">
        <v>496</v>
      </c>
      <c r="C261" s="6" t="s">
        <v>374</v>
      </c>
      <c r="D261" s="21">
        <v>6617.9800000000005</v>
      </c>
      <c r="E261" s="21">
        <f t="shared" si="8"/>
        <v>1455.96</v>
      </c>
      <c r="F261" s="21">
        <f t="shared" si="9"/>
        <v>8073.9400000000005</v>
      </c>
      <c r="G261" s="22"/>
      <c r="H261" s="23"/>
      <c r="I261" s="23"/>
      <c r="K261" s="19"/>
      <c r="L261" s="23"/>
      <c r="M261" s="23"/>
      <c r="N261" s="23"/>
      <c r="O261" s="24"/>
      <c r="P261" s="24"/>
    </row>
    <row r="262" s="1" customFormat="1" ht="39.75" customHeight="1">
      <c r="A262" s="4" t="s">
        <v>497</v>
      </c>
      <c r="B262" s="11" t="s">
        <v>498</v>
      </c>
      <c r="C262" s="6" t="s">
        <v>374</v>
      </c>
      <c r="D262" s="21">
        <v>5624.25</v>
      </c>
      <c r="E262" s="21">
        <f t="shared" si="8"/>
        <v>1237.3399999999999</v>
      </c>
      <c r="F262" s="21">
        <f t="shared" si="9"/>
        <v>6861.5900000000001</v>
      </c>
      <c r="G262" s="22"/>
      <c r="H262" s="23"/>
      <c r="I262" s="23"/>
      <c r="K262" s="19"/>
      <c r="L262" s="23"/>
      <c r="M262" s="23"/>
      <c r="N262" s="23"/>
      <c r="O262" s="24"/>
      <c r="P262" s="24"/>
    </row>
    <row r="263" s="1" customFormat="1" ht="21.75" customHeight="1">
      <c r="A263" s="4" t="s">
        <v>499</v>
      </c>
      <c r="B263" s="10" t="s">
        <v>500</v>
      </c>
      <c r="C263" s="6"/>
      <c r="D263" s="6"/>
      <c r="E263" s="6"/>
      <c r="F263" s="6"/>
      <c r="G263" s="19"/>
      <c r="H263" s="23"/>
      <c r="I263" s="23"/>
      <c r="K263" s="19"/>
      <c r="L263" s="23"/>
      <c r="M263" s="23"/>
      <c r="N263" s="23"/>
      <c r="O263" s="24"/>
      <c r="P263" s="24"/>
    </row>
    <row r="264" s="1" customFormat="1" ht="26.25" customHeight="1">
      <c r="A264" s="4" t="s">
        <v>501</v>
      </c>
      <c r="B264" s="11" t="s">
        <v>502</v>
      </c>
      <c r="C264" s="6" t="s">
        <v>503</v>
      </c>
      <c r="D264" s="21">
        <v>1336.7</v>
      </c>
      <c r="E264" s="21">
        <f t="shared" si="8"/>
        <v>294.06999999999999</v>
      </c>
      <c r="F264" s="21">
        <f t="shared" si="9"/>
        <v>1630.77</v>
      </c>
      <c r="G264" s="22"/>
      <c r="H264" s="23"/>
      <c r="I264" s="23"/>
      <c r="K264" s="19"/>
      <c r="L264" s="23"/>
      <c r="M264" s="23"/>
      <c r="N264" s="23"/>
      <c r="O264" s="24"/>
      <c r="P264" s="24"/>
    </row>
    <row r="265" s="1" customFormat="1" ht="28.5" customHeight="1">
      <c r="A265" s="4" t="s">
        <v>504</v>
      </c>
      <c r="B265" s="11" t="s">
        <v>505</v>
      </c>
      <c r="C265" s="6" t="s">
        <v>506</v>
      </c>
      <c r="D265" s="21">
        <v>24829.59</v>
      </c>
      <c r="E265" s="21">
        <f t="shared" si="8"/>
        <v>5462.5100000000002</v>
      </c>
      <c r="F265" s="21">
        <f t="shared" si="9"/>
        <v>30292.099999999999</v>
      </c>
      <c r="G265" s="22"/>
      <c r="H265" s="23"/>
      <c r="I265" s="23"/>
      <c r="K265" s="19"/>
      <c r="L265" s="23"/>
      <c r="M265" s="23"/>
      <c r="N265" s="23"/>
      <c r="O265" s="24"/>
      <c r="P265" s="24"/>
    </row>
    <row r="266" s="1" customFormat="1" ht="34.5" customHeight="1">
      <c r="A266" s="4" t="s">
        <v>507</v>
      </c>
      <c r="B266" s="11" t="s">
        <v>508</v>
      </c>
      <c r="C266" s="6" t="s">
        <v>374</v>
      </c>
      <c r="D266" s="21">
        <v>18581.259999999998</v>
      </c>
      <c r="E266" s="21">
        <f t="shared" si="8"/>
        <v>4087.8800000000001</v>
      </c>
      <c r="F266" s="21">
        <f t="shared" si="9"/>
        <v>22669.139999999999</v>
      </c>
      <c r="G266" s="22"/>
      <c r="H266" s="23"/>
      <c r="I266" s="23"/>
      <c r="K266" s="19"/>
      <c r="L266" s="23"/>
      <c r="M266" s="23"/>
      <c r="N266" s="23"/>
      <c r="O266" s="24"/>
      <c r="P266" s="24"/>
    </row>
    <row r="267" s="1" customFormat="1" ht="24.75" customHeight="1">
      <c r="A267" s="4" t="s">
        <v>509</v>
      </c>
      <c r="B267" s="11" t="s">
        <v>510</v>
      </c>
      <c r="C267" s="6" t="s">
        <v>374</v>
      </c>
      <c r="D267" s="21">
        <v>13534</v>
      </c>
      <c r="E267" s="21">
        <f t="shared" si="8"/>
        <v>2977.48</v>
      </c>
      <c r="F267" s="21">
        <f t="shared" si="9"/>
        <v>16511.48</v>
      </c>
      <c r="G267" s="22"/>
      <c r="H267" s="23"/>
      <c r="I267" s="23"/>
      <c r="K267" s="19"/>
      <c r="L267" s="23"/>
      <c r="M267" s="23"/>
      <c r="N267" s="23"/>
      <c r="O267" s="24"/>
      <c r="P267" s="24"/>
    </row>
    <row r="268" s="1" customFormat="1" ht="24" customHeight="1">
      <c r="A268" s="4" t="s">
        <v>511</v>
      </c>
      <c r="B268" s="11" t="s">
        <v>512</v>
      </c>
      <c r="C268" s="6" t="s">
        <v>374</v>
      </c>
      <c r="D268" s="21">
        <v>19769.18</v>
      </c>
      <c r="E268" s="21">
        <f t="shared" si="8"/>
        <v>4349.2200000000003</v>
      </c>
      <c r="F268" s="21">
        <f t="shared" si="9"/>
        <v>24118.400000000001</v>
      </c>
      <c r="G268" s="22"/>
      <c r="H268" s="23"/>
      <c r="I268" s="23"/>
      <c r="K268" s="19"/>
      <c r="L268" s="23"/>
      <c r="M268" s="23"/>
      <c r="N268" s="23"/>
      <c r="O268" s="24"/>
      <c r="P268" s="24"/>
    </row>
    <row r="269" s="1" customFormat="1" ht="23.25" customHeight="1">
      <c r="A269" s="4" t="s">
        <v>513</v>
      </c>
      <c r="B269" s="11" t="s">
        <v>514</v>
      </c>
      <c r="C269" s="6" t="s">
        <v>374</v>
      </c>
      <c r="D269" s="21">
        <v>58680.930000000008</v>
      </c>
      <c r="E269" s="21">
        <f t="shared" si="8"/>
        <v>12909.799999999999</v>
      </c>
      <c r="F269" s="21">
        <f t="shared" si="9"/>
        <v>71590.73000000001</v>
      </c>
      <c r="G269" s="22"/>
      <c r="H269" s="23"/>
      <c r="I269" s="23"/>
      <c r="K269" s="19"/>
      <c r="L269" s="23"/>
      <c r="M269" s="23"/>
      <c r="N269" s="23"/>
      <c r="O269" s="24"/>
      <c r="P269" s="24"/>
    </row>
    <row r="270" s="1" customFormat="1" ht="34.5" customHeight="1">
      <c r="A270" s="4" t="s">
        <v>515</v>
      </c>
      <c r="B270" s="11" t="s">
        <v>516</v>
      </c>
      <c r="C270" s="6" t="s">
        <v>506</v>
      </c>
      <c r="D270" s="21">
        <v>78276.860000000001</v>
      </c>
      <c r="E270" s="21">
        <f t="shared" si="8"/>
        <v>17220.91</v>
      </c>
      <c r="F270" s="21">
        <f t="shared" si="9"/>
        <v>95497.770000000004</v>
      </c>
      <c r="G270" s="22"/>
      <c r="H270" s="23"/>
      <c r="I270" s="23"/>
      <c r="K270" s="19"/>
      <c r="L270" s="23"/>
      <c r="M270" s="23"/>
      <c r="N270" s="23"/>
      <c r="O270" s="24"/>
      <c r="P270" s="24"/>
    </row>
    <row r="271" s="1" customFormat="1" ht="34.5" customHeight="1">
      <c r="A271" s="4" t="s">
        <v>517</v>
      </c>
      <c r="B271" s="11" t="s">
        <v>518</v>
      </c>
      <c r="C271" s="6" t="s">
        <v>506</v>
      </c>
      <c r="D271" s="21">
        <v>358310.41000000003</v>
      </c>
      <c r="E271" s="21">
        <f t="shared" si="8"/>
        <v>78828.289999999994</v>
      </c>
      <c r="F271" s="21">
        <f t="shared" si="9"/>
        <v>437138.70000000001</v>
      </c>
      <c r="G271" s="22"/>
      <c r="H271" s="23"/>
      <c r="I271" s="23"/>
      <c r="K271" s="19"/>
      <c r="L271" s="23"/>
      <c r="M271" s="23"/>
      <c r="N271" s="23"/>
      <c r="O271" s="24"/>
      <c r="P271" s="24"/>
    </row>
    <row r="272" ht="36" customHeight="1">
      <c r="A272" s="4" t="s">
        <v>519</v>
      </c>
      <c r="B272" s="11" t="s">
        <v>520</v>
      </c>
      <c r="C272" s="6" t="s">
        <v>61</v>
      </c>
      <c r="D272" s="6"/>
      <c r="E272" s="6"/>
      <c r="F272" s="6"/>
      <c r="G272" s="19"/>
      <c r="H272" s="23"/>
      <c r="I272" s="23"/>
      <c r="K272" s="19"/>
      <c r="L272" s="23"/>
      <c r="M272" s="23"/>
      <c r="N272" s="23"/>
      <c r="O272" s="24"/>
      <c r="P272" s="24"/>
    </row>
    <row r="273" ht="36" customHeight="1">
      <c r="A273" s="33" t="s">
        <v>521</v>
      </c>
      <c r="B273" s="34" t="s">
        <v>522</v>
      </c>
      <c r="C273" s="35" t="s">
        <v>61</v>
      </c>
      <c r="D273" s="36"/>
      <c r="E273" s="36"/>
      <c r="F273" s="37"/>
      <c r="G273" s="19"/>
      <c r="H273" s="23"/>
      <c r="I273" s="23"/>
      <c r="K273" s="19"/>
      <c r="L273" s="23"/>
      <c r="M273" s="23"/>
      <c r="N273" s="23"/>
      <c r="O273" s="24"/>
      <c r="P273" s="24"/>
    </row>
    <row r="274" ht="34.5" customHeight="1">
      <c r="A274" s="38" t="s">
        <v>523</v>
      </c>
      <c r="B274" s="39" t="s">
        <v>524</v>
      </c>
      <c r="C274" s="40" t="s">
        <v>61</v>
      </c>
      <c r="D274" s="41"/>
      <c r="E274" s="41"/>
      <c r="F274" s="42"/>
      <c r="G274" s="19"/>
      <c r="H274" s="23"/>
      <c r="I274" s="23"/>
      <c r="K274" s="19"/>
      <c r="L274" s="23"/>
      <c r="M274" s="23"/>
      <c r="N274" s="23"/>
      <c r="O274" s="24"/>
      <c r="P274" s="24"/>
    </row>
    <row r="275" ht="34.5" customHeight="1">
      <c r="A275" s="43" t="s">
        <v>525</v>
      </c>
      <c r="B275" s="44" t="s">
        <v>526</v>
      </c>
      <c r="C275" s="44"/>
      <c r="D275" s="44"/>
      <c r="E275" s="44"/>
      <c r="F275" s="44"/>
      <c r="G275" s="19"/>
      <c r="H275" s="23"/>
      <c r="I275" s="23"/>
      <c r="K275" s="19"/>
      <c r="L275" s="23"/>
      <c r="M275" s="23"/>
      <c r="N275" s="23"/>
      <c r="O275" s="24"/>
      <c r="P275" s="24"/>
    </row>
    <row r="276" ht="34.5" customHeight="1">
      <c r="A276" s="4" t="s">
        <v>527</v>
      </c>
      <c r="B276" s="11" t="s">
        <v>528</v>
      </c>
      <c r="C276" s="6" t="s">
        <v>61</v>
      </c>
      <c r="D276" s="6"/>
      <c r="E276" s="6"/>
      <c r="F276" s="6"/>
      <c r="G276" s="19"/>
      <c r="H276" s="23"/>
      <c r="I276" s="23"/>
      <c r="K276" s="19"/>
      <c r="L276" s="23"/>
      <c r="M276" s="23"/>
      <c r="N276" s="23"/>
      <c r="O276" s="24"/>
      <c r="P276" s="24"/>
    </row>
    <row r="277" ht="34.5" customHeight="1">
      <c r="A277" s="4" t="s">
        <v>529</v>
      </c>
      <c r="B277" s="11" t="s">
        <v>530</v>
      </c>
      <c r="C277" s="6" t="s">
        <v>61</v>
      </c>
      <c r="D277" s="6"/>
      <c r="E277" s="6"/>
      <c r="F277" s="6"/>
      <c r="G277" s="19"/>
      <c r="H277" s="23"/>
      <c r="I277" s="23"/>
      <c r="K277" s="19"/>
      <c r="L277" s="23"/>
      <c r="M277" s="23"/>
      <c r="N277" s="23"/>
      <c r="O277" s="24"/>
      <c r="P277" s="24"/>
    </row>
    <row r="278" ht="34.5" customHeight="1">
      <c r="A278" s="4" t="s">
        <v>531</v>
      </c>
      <c r="B278" s="11" t="s">
        <v>532</v>
      </c>
      <c r="C278" s="6"/>
      <c r="D278" s="6"/>
      <c r="E278" s="6"/>
      <c r="F278" s="6"/>
      <c r="G278" s="19"/>
      <c r="H278" s="23"/>
      <c r="I278" s="23"/>
      <c r="K278" s="19"/>
      <c r="L278" s="23"/>
      <c r="M278" s="23"/>
      <c r="N278" s="23"/>
      <c r="O278" s="24"/>
      <c r="P278" s="24"/>
    </row>
    <row r="279" s="1" customFormat="1" ht="34.5" customHeight="1">
      <c r="A279" s="25" t="s">
        <v>533</v>
      </c>
      <c r="B279" s="11" t="s">
        <v>534</v>
      </c>
      <c r="C279" s="6" t="s">
        <v>506</v>
      </c>
      <c r="D279" s="21">
        <v>4245.2700000000004</v>
      </c>
      <c r="E279" s="21">
        <f t="shared" si="8"/>
        <v>933.96000000000004</v>
      </c>
      <c r="F279" s="21">
        <f t="shared" si="9"/>
        <v>5179.2300000000005</v>
      </c>
      <c r="G279" s="22"/>
      <c r="H279" s="23"/>
      <c r="I279" s="23"/>
      <c r="K279" s="19"/>
      <c r="L279" s="23"/>
      <c r="M279" s="23"/>
      <c r="N279" s="23"/>
      <c r="O279" s="24"/>
      <c r="P279" s="24"/>
    </row>
    <row r="280" s="1" customFormat="1" ht="34.5" customHeight="1">
      <c r="A280" s="25" t="s">
        <v>535</v>
      </c>
      <c r="B280" s="11" t="s">
        <v>536</v>
      </c>
      <c r="C280" s="6" t="s">
        <v>506</v>
      </c>
      <c r="D280" s="21">
        <v>3484.5700000000002</v>
      </c>
      <c r="E280" s="21">
        <f t="shared" si="8"/>
        <v>766.61000000000001</v>
      </c>
      <c r="F280" s="21">
        <f t="shared" si="9"/>
        <v>4251.1800000000003</v>
      </c>
      <c r="G280" s="22"/>
      <c r="H280" s="23"/>
      <c r="I280" s="23"/>
      <c r="K280" s="19"/>
      <c r="L280" s="23"/>
      <c r="M280" s="23"/>
      <c r="N280" s="23"/>
      <c r="O280" s="24"/>
      <c r="P280" s="24"/>
    </row>
    <row r="281" s="1" customFormat="1" ht="34.5" customHeight="1">
      <c r="A281" s="25" t="s">
        <v>537</v>
      </c>
      <c r="B281" s="11" t="s">
        <v>538</v>
      </c>
      <c r="C281" s="6" t="s">
        <v>506</v>
      </c>
      <c r="D281" s="21">
        <v>1749.52</v>
      </c>
      <c r="E281" s="21">
        <f t="shared" si="8"/>
        <v>384.88999999999999</v>
      </c>
      <c r="F281" s="21">
        <f t="shared" si="9"/>
        <v>2134.4099999999999</v>
      </c>
      <c r="G281" s="22"/>
      <c r="H281" s="23"/>
      <c r="I281" s="23"/>
      <c r="K281" s="19"/>
      <c r="L281" s="23"/>
      <c r="M281" s="23"/>
      <c r="N281" s="23"/>
      <c r="O281" s="24"/>
      <c r="P281" s="24"/>
    </row>
    <row r="282" s="1" customFormat="1" ht="34.5" customHeight="1">
      <c r="A282" s="25" t="s">
        <v>539</v>
      </c>
      <c r="B282" s="11" t="s">
        <v>540</v>
      </c>
      <c r="C282" s="6" t="s">
        <v>371</v>
      </c>
      <c r="D282" s="21">
        <v>1940.96</v>
      </c>
      <c r="E282" s="21">
        <f t="shared" si="8"/>
        <v>427.00999999999999</v>
      </c>
      <c r="F282" s="21">
        <f t="shared" si="9"/>
        <v>2367.9700000000003</v>
      </c>
      <c r="G282" s="22"/>
      <c r="H282" s="23"/>
      <c r="I282" s="23"/>
      <c r="K282" s="19"/>
      <c r="L282" s="23"/>
      <c r="M282" s="23"/>
      <c r="N282" s="23"/>
      <c r="O282" s="24"/>
      <c r="P282" s="24"/>
    </row>
    <row r="283" s="1" customFormat="1" ht="34.5" customHeight="1">
      <c r="A283" s="25" t="s">
        <v>541</v>
      </c>
      <c r="B283" s="11" t="s">
        <v>542</v>
      </c>
      <c r="C283" s="6" t="s">
        <v>371</v>
      </c>
      <c r="D283" s="21">
        <v>4524.5299999999997</v>
      </c>
      <c r="E283" s="21">
        <f t="shared" si="8"/>
        <v>995.39999999999998</v>
      </c>
      <c r="F283" s="21">
        <f t="shared" si="9"/>
        <v>5519.9299999999994</v>
      </c>
      <c r="G283" s="22"/>
      <c r="H283" s="23"/>
      <c r="I283" s="23"/>
      <c r="K283" s="19"/>
      <c r="L283" s="23"/>
      <c r="M283" s="23"/>
      <c r="N283" s="23"/>
      <c r="O283" s="24"/>
      <c r="P283" s="24"/>
    </row>
    <row r="284" s="1" customFormat="1" ht="34.5" customHeight="1">
      <c r="A284" s="25" t="s">
        <v>543</v>
      </c>
      <c r="B284" s="11" t="s">
        <v>544</v>
      </c>
      <c r="C284" s="6" t="s">
        <v>371</v>
      </c>
      <c r="D284" s="21">
        <v>1209.7810449999999</v>
      </c>
      <c r="E284" s="21">
        <f t="shared" si="8"/>
        <v>266.14999999999998</v>
      </c>
      <c r="F284" s="21">
        <f t="shared" si="9"/>
        <v>1475.9310449999998</v>
      </c>
      <c r="G284" s="22"/>
      <c r="H284" s="23"/>
      <c r="I284" s="23"/>
      <c r="K284" s="19"/>
      <c r="L284" s="23"/>
      <c r="M284" s="23"/>
      <c r="N284" s="23"/>
      <c r="O284" s="24"/>
      <c r="P284" s="24"/>
    </row>
    <row r="285" s="1" customFormat="1" ht="46.5" customHeight="1">
      <c r="A285" s="4" t="s">
        <v>545</v>
      </c>
      <c r="B285" s="11" t="s">
        <v>546</v>
      </c>
      <c r="C285" s="6"/>
      <c r="D285" s="6"/>
      <c r="E285" s="6"/>
      <c r="F285" s="6"/>
      <c r="G285" s="19"/>
      <c r="H285" s="23"/>
      <c r="I285" s="23"/>
      <c r="K285" s="19"/>
      <c r="L285" s="23"/>
      <c r="M285" s="23"/>
      <c r="N285" s="23"/>
      <c r="O285" s="24"/>
      <c r="P285" s="24"/>
    </row>
    <row r="286" s="1" customFormat="1" ht="24" customHeight="1">
      <c r="A286" s="4" t="s">
        <v>547</v>
      </c>
      <c r="B286" s="11" t="s">
        <v>548</v>
      </c>
      <c r="C286" s="6"/>
      <c r="D286" s="6"/>
      <c r="E286" s="6"/>
      <c r="F286" s="6"/>
      <c r="G286" s="19"/>
      <c r="H286" s="23"/>
      <c r="I286" s="23"/>
      <c r="K286" s="19"/>
      <c r="L286" s="23"/>
      <c r="M286" s="23"/>
      <c r="N286" s="23"/>
      <c r="O286" s="24"/>
      <c r="P286" s="24"/>
    </row>
    <row r="287" s="1" customFormat="1" ht="34.5" customHeight="1">
      <c r="A287" s="4" t="s">
        <v>549</v>
      </c>
      <c r="B287" s="11" t="s">
        <v>550</v>
      </c>
      <c r="C287" s="6" t="s">
        <v>506</v>
      </c>
      <c r="D287" s="21">
        <v>7693.4799999999996</v>
      </c>
      <c r="E287" s="21">
        <f t="shared" si="8"/>
        <v>1692.5699999999999</v>
      </c>
      <c r="F287" s="21">
        <f t="shared" si="9"/>
        <v>9386.0499999999993</v>
      </c>
      <c r="G287" s="22"/>
      <c r="H287" s="23"/>
      <c r="I287" s="23"/>
      <c r="K287" s="19"/>
      <c r="L287" s="23"/>
      <c r="M287" s="23"/>
      <c r="N287" s="23"/>
      <c r="O287" s="24"/>
      <c r="P287" s="24"/>
    </row>
    <row r="288" s="1" customFormat="1" ht="34.5" customHeight="1">
      <c r="A288" s="4" t="s">
        <v>551</v>
      </c>
      <c r="B288" s="11" t="s">
        <v>552</v>
      </c>
      <c r="C288" s="6" t="s">
        <v>506</v>
      </c>
      <c r="D288" s="21">
        <v>16272.16</v>
      </c>
      <c r="E288" s="21">
        <f t="shared" si="8"/>
        <v>3579.8800000000001</v>
      </c>
      <c r="F288" s="21">
        <f t="shared" si="9"/>
        <v>19852.040000000001</v>
      </c>
      <c r="G288" s="22"/>
      <c r="H288" s="23"/>
      <c r="I288" s="23"/>
      <c r="K288" s="19"/>
      <c r="L288" s="23"/>
      <c r="M288" s="23"/>
      <c r="N288" s="23"/>
      <c r="O288" s="24"/>
      <c r="P288" s="24"/>
    </row>
    <row r="289" s="1" customFormat="1" ht="34.5" customHeight="1">
      <c r="A289" s="4" t="s">
        <v>553</v>
      </c>
      <c r="B289" s="11" t="s">
        <v>554</v>
      </c>
      <c r="C289" s="6" t="s">
        <v>506</v>
      </c>
      <c r="D289" s="21">
        <v>3693.4200000000001</v>
      </c>
      <c r="E289" s="21">
        <f t="shared" si="8"/>
        <v>812.54999999999995</v>
      </c>
      <c r="F289" s="21">
        <f t="shared" si="9"/>
        <v>4505.9700000000003</v>
      </c>
      <c r="G289" s="22"/>
      <c r="H289" s="23"/>
      <c r="I289" s="23"/>
      <c r="K289" s="19"/>
      <c r="L289" s="23"/>
      <c r="M289" s="23"/>
      <c r="N289" s="23"/>
      <c r="O289" s="24"/>
      <c r="P289" s="24"/>
    </row>
    <row r="290" s="1" customFormat="1" ht="34.5" customHeight="1">
      <c r="A290" s="4" t="s">
        <v>555</v>
      </c>
      <c r="B290" s="11" t="s">
        <v>556</v>
      </c>
      <c r="C290" s="6"/>
      <c r="D290" s="6"/>
      <c r="E290" s="6"/>
      <c r="F290" s="6"/>
      <c r="G290" s="19"/>
      <c r="H290" s="23"/>
      <c r="I290" s="23"/>
      <c r="K290" s="19"/>
      <c r="L290" s="23"/>
      <c r="M290" s="23"/>
      <c r="N290" s="23"/>
      <c r="O290" s="24"/>
      <c r="P290" s="24"/>
    </row>
    <row r="291" s="1" customFormat="1" ht="34.5" customHeight="1">
      <c r="A291" s="4" t="s">
        <v>557</v>
      </c>
      <c r="B291" s="11" t="s">
        <v>558</v>
      </c>
      <c r="C291" s="6" t="s">
        <v>506</v>
      </c>
      <c r="D291" s="21">
        <v>6510.1099999999997</v>
      </c>
      <c r="E291" s="21">
        <f t="shared" si="8"/>
        <v>1432.22</v>
      </c>
      <c r="F291" s="21">
        <f t="shared" si="9"/>
        <v>7942.3299999999999</v>
      </c>
      <c r="G291" s="22"/>
      <c r="H291" s="23"/>
      <c r="I291" s="23"/>
      <c r="K291" s="19"/>
      <c r="L291" s="23"/>
      <c r="M291" s="23"/>
      <c r="N291" s="23"/>
      <c r="O291" s="24"/>
      <c r="P291" s="24"/>
    </row>
    <row r="292" s="1" customFormat="1" ht="34.5" customHeight="1">
      <c r="A292" s="4" t="s">
        <v>559</v>
      </c>
      <c r="B292" s="11" t="s">
        <v>560</v>
      </c>
      <c r="C292" s="6" t="s">
        <v>506</v>
      </c>
      <c r="D292" s="21">
        <v>6189.1999999999998</v>
      </c>
      <c r="E292" s="21">
        <f t="shared" si="8"/>
        <v>1361.6199999999999</v>
      </c>
      <c r="F292" s="21">
        <f t="shared" si="9"/>
        <v>7550.8199999999997</v>
      </c>
      <c r="G292" s="22"/>
      <c r="H292" s="23"/>
      <c r="I292" s="23"/>
      <c r="K292" s="19"/>
      <c r="L292" s="23"/>
      <c r="M292" s="23"/>
      <c r="N292" s="23"/>
      <c r="O292" s="24"/>
      <c r="P292" s="24"/>
    </row>
    <row r="293" s="1" customFormat="1" ht="39.75" customHeight="1">
      <c r="A293" s="4" t="s">
        <v>561</v>
      </c>
      <c r="B293" s="11" t="s">
        <v>562</v>
      </c>
      <c r="C293" s="6" t="s">
        <v>506</v>
      </c>
      <c r="D293" s="21">
        <v>12699.32</v>
      </c>
      <c r="E293" s="21">
        <f t="shared" si="8"/>
        <v>2793.8499999999999</v>
      </c>
      <c r="F293" s="21">
        <f t="shared" si="9"/>
        <v>15493.17</v>
      </c>
      <c r="G293" s="22"/>
      <c r="H293" s="23"/>
      <c r="I293" s="23"/>
      <c r="K293" s="19"/>
      <c r="L293" s="23"/>
      <c r="M293" s="23"/>
      <c r="N293" s="23"/>
      <c r="O293" s="24"/>
      <c r="P293" s="24"/>
    </row>
    <row r="294" s="1" customFormat="1" ht="34.5" customHeight="1">
      <c r="A294" s="4" t="s">
        <v>563</v>
      </c>
      <c r="B294" s="11" t="s">
        <v>564</v>
      </c>
      <c r="C294" s="6" t="s">
        <v>371</v>
      </c>
      <c r="D294" s="21">
        <v>1764.5600000000002</v>
      </c>
      <c r="E294" s="21">
        <f t="shared" si="8"/>
        <v>388.19999999999999</v>
      </c>
      <c r="F294" s="21">
        <f t="shared" si="9"/>
        <v>2152.7600000000002</v>
      </c>
      <c r="G294" s="22"/>
      <c r="H294" s="23"/>
      <c r="I294" s="23"/>
      <c r="K294" s="19"/>
      <c r="L294" s="23"/>
      <c r="M294" s="23"/>
      <c r="N294" s="23"/>
      <c r="O294" s="24"/>
      <c r="P294" s="24"/>
    </row>
    <row r="295" s="1" customFormat="1" ht="34.5" customHeight="1">
      <c r="A295" s="4" t="s">
        <v>565</v>
      </c>
      <c r="B295" s="11" t="s">
        <v>566</v>
      </c>
      <c r="C295" s="6" t="s">
        <v>371</v>
      </c>
      <c r="D295" s="21">
        <v>1651.05</v>
      </c>
      <c r="E295" s="21">
        <f t="shared" si="8"/>
        <v>363.23000000000002</v>
      </c>
      <c r="F295" s="21">
        <f t="shared" si="9"/>
        <v>2014.28</v>
      </c>
      <c r="G295" s="22"/>
      <c r="H295" s="23"/>
      <c r="I295" s="23"/>
      <c r="K295" s="19"/>
      <c r="L295" s="23"/>
      <c r="M295" s="23"/>
      <c r="N295" s="23"/>
      <c r="O295" s="24"/>
      <c r="P295" s="24"/>
    </row>
    <row r="296" s="1" customFormat="1" ht="51" customHeight="1">
      <c r="A296" s="4" t="s">
        <v>567</v>
      </c>
      <c r="B296" s="11" t="s">
        <v>568</v>
      </c>
      <c r="C296" s="6" t="s">
        <v>371</v>
      </c>
      <c r="D296" s="21">
        <v>2761.27</v>
      </c>
      <c r="E296" s="21">
        <f t="shared" si="8"/>
        <v>607.48000000000002</v>
      </c>
      <c r="F296" s="21">
        <f t="shared" si="9"/>
        <v>3368.75</v>
      </c>
      <c r="G296" s="22"/>
      <c r="H296" s="23"/>
      <c r="I296" s="23"/>
      <c r="K296" s="19"/>
      <c r="L296" s="23"/>
      <c r="M296" s="23"/>
      <c r="N296" s="23"/>
      <c r="O296" s="24"/>
      <c r="P296" s="24"/>
    </row>
    <row r="297" s="1" customFormat="1" ht="34.5" customHeight="1">
      <c r="A297" s="4" t="s">
        <v>569</v>
      </c>
      <c r="B297" s="11" t="s">
        <v>570</v>
      </c>
      <c r="C297" s="6"/>
      <c r="D297" s="6"/>
      <c r="E297" s="6"/>
      <c r="F297" s="6"/>
      <c r="G297" s="19"/>
      <c r="H297" s="23"/>
      <c r="I297" s="23"/>
      <c r="K297" s="19"/>
      <c r="L297" s="23"/>
      <c r="M297" s="23"/>
      <c r="N297" s="23"/>
      <c r="O297" s="24"/>
      <c r="P297" s="24"/>
    </row>
    <row r="298" s="1" customFormat="1" ht="59.25" customHeight="1">
      <c r="A298" s="4" t="s">
        <v>571</v>
      </c>
      <c r="B298" s="11" t="s">
        <v>572</v>
      </c>
      <c r="C298" s="11" t="s">
        <v>573</v>
      </c>
      <c r="D298" s="21">
        <v>8255.1599999999999</v>
      </c>
      <c r="E298" s="21">
        <f t="shared" ref="E298:E361" si="10">ROUND(D298*0.22,2)</f>
        <v>1816.1400000000001</v>
      </c>
      <c r="F298" s="21">
        <f t="shared" si="9"/>
        <v>10071.299999999999</v>
      </c>
      <c r="G298" s="22"/>
      <c r="H298" s="23"/>
      <c r="I298" s="23"/>
      <c r="K298" s="19"/>
      <c r="L298" s="23"/>
      <c r="M298" s="23"/>
      <c r="N298" s="23"/>
      <c r="O298" s="24"/>
      <c r="P298" s="24"/>
    </row>
    <row r="299" s="1" customFormat="1" ht="60" customHeight="1">
      <c r="A299" s="4" t="s">
        <v>574</v>
      </c>
      <c r="B299" s="11" t="s">
        <v>575</v>
      </c>
      <c r="C299" s="11" t="s">
        <v>573</v>
      </c>
      <c r="D299" s="21">
        <v>2063.7800000000002</v>
      </c>
      <c r="E299" s="21">
        <f t="shared" si="10"/>
        <v>454.02999999999997</v>
      </c>
      <c r="F299" s="21">
        <f t="shared" si="9"/>
        <v>2517.8100000000004</v>
      </c>
      <c r="G299" s="22"/>
      <c r="H299" s="23"/>
      <c r="I299" s="23"/>
      <c r="K299" s="19"/>
      <c r="L299" s="23"/>
      <c r="M299" s="23"/>
      <c r="N299" s="23"/>
      <c r="O299" s="24"/>
      <c r="P299" s="24"/>
    </row>
    <row r="300" s="1" customFormat="1" ht="25.5" customHeight="1">
      <c r="A300" s="4" t="s">
        <v>576</v>
      </c>
      <c r="B300" s="45" t="s">
        <v>577</v>
      </c>
      <c r="C300" s="6"/>
      <c r="D300" s="6"/>
      <c r="E300" s="6"/>
      <c r="F300" s="6"/>
      <c r="G300" s="19"/>
      <c r="H300" s="23"/>
      <c r="I300" s="23"/>
      <c r="K300" s="19"/>
      <c r="L300" s="23"/>
      <c r="M300" s="23"/>
      <c r="N300" s="23"/>
      <c r="O300" s="24"/>
      <c r="P300" s="24"/>
    </row>
    <row r="301" s="1" customFormat="1" ht="34.5" customHeight="1">
      <c r="A301" s="4" t="s">
        <v>578</v>
      </c>
      <c r="B301" s="11" t="s">
        <v>579</v>
      </c>
      <c r="C301" s="6"/>
      <c r="D301" s="6"/>
      <c r="E301" s="6"/>
      <c r="F301" s="6"/>
      <c r="G301" s="19"/>
      <c r="H301" s="23"/>
      <c r="I301" s="23"/>
      <c r="K301" s="19"/>
      <c r="L301" s="23"/>
      <c r="M301" s="23"/>
      <c r="N301" s="23"/>
      <c r="O301" s="24"/>
      <c r="P301" s="24"/>
    </row>
    <row r="302" s="1" customFormat="1" ht="60" customHeight="1">
      <c r="A302" s="4" t="s">
        <v>580</v>
      </c>
      <c r="B302" s="11" t="s">
        <v>581</v>
      </c>
      <c r="C302" s="11" t="s">
        <v>582</v>
      </c>
      <c r="D302" s="21">
        <v>14750.620000000001</v>
      </c>
      <c r="E302" s="21">
        <f t="shared" si="10"/>
        <v>3245.1399999999999</v>
      </c>
      <c r="F302" s="21">
        <f t="shared" ref="F300:F363" si="11">D302+E302</f>
        <v>17995.760000000002</v>
      </c>
      <c r="G302" s="22"/>
      <c r="H302" s="23"/>
      <c r="I302" s="23"/>
      <c r="K302" s="19"/>
      <c r="L302" s="23"/>
      <c r="M302" s="23"/>
      <c r="N302" s="23"/>
      <c r="O302" s="24"/>
      <c r="P302" s="24"/>
    </row>
    <row r="303" s="1" customFormat="1" ht="74.25" customHeight="1">
      <c r="A303" s="4" t="s">
        <v>583</v>
      </c>
      <c r="B303" s="11" t="s">
        <v>584</v>
      </c>
      <c r="C303" s="11" t="s">
        <v>582</v>
      </c>
      <c r="D303" s="21">
        <v>26715.459999999999</v>
      </c>
      <c r="E303" s="21">
        <f t="shared" si="10"/>
        <v>5877.3999999999996</v>
      </c>
      <c r="F303" s="21">
        <f t="shared" si="11"/>
        <v>32592.860000000001</v>
      </c>
      <c r="G303" s="22"/>
      <c r="H303" s="23"/>
      <c r="I303" s="23"/>
      <c r="K303" s="19"/>
      <c r="L303" s="23"/>
      <c r="M303" s="23"/>
      <c r="N303" s="23"/>
      <c r="O303" s="24"/>
      <c r="P303" s="24"/>
    </row>
    <row r="304" s="1" customFormat="1" ht="68.25" customHeight="1">
      <c r="A304" s="4" t="s">
        <v>585</v>
      </c>
      <c r="B304" s="11" t="s">
        <v>586</v>
      </c>
      <c r="C304" s="11" t="s">
        <v>582</v>
      </c>
      <c r="D304" s="21">
        <v>4128.6300000000001</v>
      </c>
      <c r="E304" s="21">
        <f t="shared" si="10"/>
        <v>908.29999999999995</v>
      </c>
      <c r="F304" s="21">
        <f t="shared" si="11"/>
        <v>5036.9300000000003</v>
      </c>
      <c r="G304" s="22"/>
      <c r="H304" s="23"/>
      <c r="I304" s="23"/>
      <c r="K304" s="19"/>
      <c r="L304" s="23"/>
      <c r="M304" s="23"/>
      <c r="N304" s="23"/>
      <c r="O304" s="24"/>
      <c r="P304" s="24"/>
    </row>
    <row r="305" s="1" customFormat="1" ht="68.25" customHeight="1">
      <c r="A305" s="4" t="s">
        <v>587</v>
      </c>
      <c r="B305" s="11" t="s">
        <v>588</v>
      </c>
      <c r="C305" s="11" t="s">
        <v>582</v>
      </c>
      <c r="D305" s="21">
        <v>22770.970000000001</v>
      </c>
      <c r="E305" s="21">
        <f t="shared" si="10"/>
        <v>5009.6099999999997</v>
      </c>
      <c r="F305" s="21">
        <f t="shared" si="11"/>
        <v>27780.580000000002</v>
      </c>
      <c r="G305" s="22"/>
      <c r="H305" s="23"/>
      <c r="I305" s="23"/>
      <c r="K305" s="19"/>
      <c r="L305" s="23"/>
      <c r="M305" s="23"/>
      <c r="N305" s="23"/>
      <c r="O305" s="24"/>
      <c r="P305" s="24"/>
    </row>
    <row r="306" s="1" customFormat="1" ht="68.25" customHeight="1">
      <c r="A306" s="4" t="s">
        <v>589</v>
      </c>
      <c r="B306" s="11" t="s">
        <v>590</v>
      </c>
      <c r="C306" s="11" t="s">
        <v>582</v>
      </c>
      <c r="D306" s="21">
        <v>1394.6500000000001</v>
      </c>
      <c r="E306" s="21">
        <f t="shared" si="10"/>
        <v>306.81999999999999</v>
      </c>
      <c r="F306" s="21">
        <f t="shared" si="11"/>
        <v>1701.47</v>
      </c>
      <c r="G306" s="22"/>
      <c r="H306" s="23"/>
      <c r="I306" s="23"/>
      <c r="K306" s="19"/>
      <c r="L306" s="23"/>
      <c r="M306" s="23"/>
      <c r="N306" s="23"/>
      <c r="O306" s="24"/>
      <c r="P306" s="24"/>
    </row>
    <row r="307" s="1" customFormat="1" ht="21" customHeight="1">
      <c r="A307" s="4" t="s">
        <v>591</v>
      </c>
      <c r="B307" s="11" t="s">
        <v>592</v>
      </c>
      <c r="C307" s="6"/>
      <c r="D307" s="6"/>
      <c r="E307" s="6"/>
      <c r="F307" s="6"/>
      <c r="G307" s="19"/>
      <c r="H307" s="23"/>
      <c r="I307" s="23"/>
      <c r="K307" s="19"/>
      <c r="L307" s="23"/>
      <c r="M307" s="23"/>
      <c r="N307" s="23"/>
      <c r="O307" s="24"/>
      <c r="P307" s="24"/>
    </row>
    <row r="308" s="1" customFormat="1" ht="34.5" customHeight="1">
      <c r="A308" s="4" t="s">
        <v>593</v>
      </c>
      <c r="B308" s="11" t="s">
        <v>594</v>
      </c>
      <c r="C308" s="11" t="s">
        <v>582</v>
      </c>
      <c r="D308" s="21">
        <v>9103.6599999999999</v>
      </c>
      <c r="E308" s="21">
        <f t="shared" si="10"/>
        <v>2002.8099999999999</v>
      </c>
      <c r="F308" s="21">
        <f t="shared" si="11"/>
        <v>11106.469999999999</v>
      </c>
      <c r="G308" s="22"/>
      <c r="H308" s="23"/>
      <c r="I308" s="23"/>
      <c r="K308" s="19"/>
      <c r="L308" s="23"/>
      <c r="M308" s="23"/>
      <c r="N308" s="23"/>
      <c r="O308" s="24"/>
      <c r="P308" s="24"/>
    </row>
    <row r="309" s="1" customFormat="1" ht="34.5" customHeight="1">
      <c r="A309" s="4" t="s">
        <v>595</v>
      </c>
      <c r="B309" s="11" t="s">
        <v>596</v>
      </c>
      <c r="C309" s="11" t="s">
        <v>582</v>
      </c>
      <c r="D309" s="21">
        <v>20187.290000000001</v>
      </c>
      <c r="E309" s="21">
        <f t="shared" si="10"/>
        <v>4441.1999999999998</v>
      </c>
      <c r="F309" s="21">
        <f t="shared" si="11"/>
        <v>24628.490000000002</v>
      </c>
      <c r="G309" s="22"/>
      <c r="H309" s="23"/>
      <c r="I309" s="23"/>
      <c r="K309" s="19"/>
      <c r="L309" s="23"/>
      <c r="M309" s="23"/>
      <c r="N309" s="23"/>
      <c r="O309" s="24"/>
      <c r="P309" s="24"/>
    </row>
    <row r="310" s="1" customFormat="1" ht="34.5" customHeight="1">
      <c r="A310" s="4" t="s">
        <v>597</v>
      </c>
      <c r="B310" s="11" t="s">
        <v>598</v>
      </c>
      <c r="C310" s="11" t="s">
        <v>582</v>
      </c>
      <c r="D310" s="21">
        <v>2545.6599999999999</v>
      </c>
      <c r="E310" s="21">
        <f t="shared" si="10"/>
        <v>560.04999999999995</v>
      </c>
      <c r="F310" s="21">
        <f t="shared" si="11"/>
        <v>3105.71</v>
      </c>
      <c r="G310" s="22"/>
      <c r="H310" s="23"/>
      <c r="I310" s="23"/>
      <c r="K310" s="19"/>
      <c r="L310" s="23"/>
      <c r="M310" s="23"/>
      <c r="N310" s="23"/>
      <c r="O310" s="24"/>
      <c r="P310" s="24"/>
    </row>
    <row r="311" s="1" customFormat="1" ht="58.5" customHeight="1">
      <c r="A311" s="4" t="s">
        <v>599</v>
      </c>
      <c r="B311" s="11" t="s">
        <v>600</v>
      </c>
      <c r="C311" s="11" t="s">
        <v>601</v>
      </c>
      <c r="D311" s="21">
        <v>245107.13</v>
      </c>
      <c r="E311" s="21">
        <f t="shared" si="10"/>
        <v>53923.57</v>
      </c>
      <c r="F311" s="21">
        <f t="shared" si="11"/>
        <v>299030.70000000001</v>
      </c>
      <c r="G311" s="22"/>
      <c r="H311" s="23"/>
      <c r="I311" s="23"/>
      <c r="K311" s="19"/>
      <c r="L311" s="23"/>
      <c r="M311" s="23"/>
      <c r="N311" s="23"/>
      <c r="O311" s="24"/>
      <c r="P311" s="24"/>
    </row>
    <row r="312" s="1" customFormat="1" ht="49.5" customHeight="1">
      <c r="A312" s="4" t="s">
        <v>602</v>
      </c>
      <c r="B312" s="11" t="s">
        <v>603</v>
      </c>
      <c r="C312" s="11" t="s">
        <v>601</v>
      </c>
      <c r="D312" s="21">
        <v>23481.48</v>
      </c>
      <c r="E312" s="21">
        <f t="shared" si="10"/>
        <v>5165.9300000000003</v>
      </c>
      <c r="F312" s="21">
        <f t="shared" si="11"/>
        <v>28647.41</v>
      </c>
      <c r="G312" s="22"/>
      <c r="H312" s="23"/>
      <c r="I312" s="23"/>
      <c r="K312" s="19"/>
      <c r="L312" s="23"/>
      <c r="M312" s="23"/>
      <c r="N312" s="23"/>
      <c r="O312" s="24"/>
      <c r="P312" s="24"/>
    </row>
    <row r="313" s="1" customFormat="1" ht="54" customHeight="1">
      <c r="A313" s="4" t="s">
        <v>604</v>
      </c>
      <c r="B313" s="11" t="s">
        <v>605</v>
      </c>
      <c r="C313" s="11" t="s">
        <v>601</v>
      </c>
      <c r="D313" s="21">
        <v>23996.77</v>
      </c>
      <c r="E313" s="21">
        <f t="shared" si="10"/>
        <v>5279.29</v>
      </c>
      <c r="F313" s="21">
        <f t="shared" si="11"/>
        <v>29276.060000000001</v>
      </c>
      <c r="G313" s="22"/>
      <c r="H313" s="23"/>
      <c r="I313" s="23"/>
      <c r="K313" s="19"/>
      <c r="L313" s="23"/>
      <c r="M313" s="23"/>
      <c r="N313" s="23"/>
      <c r="O313" s="24"/>
      <c r="P313" s="24"/>
    </row>
    <row r="314" s="1" customFormat="1" ht="58.5" customHeight="1">
      <c r="A314" s="4" t="s">
        <v>606</v>
      </c>
      <c r="B314" s="11" t="s">
        <v>607</v>
      </c>
      <c r="C314" s="11" t="s">
        <v>601</v>
      </c>
      <c r="D314" s="21">
        <v>20605.09</v>
      </c>
      <c r="E314" s="21">
        <f t="shared" si="10"/>
        <v>4533.1199999999999</v>
      </c>
      <c r="F314" s="21">
        <f t="shared" si="11"/>
        <v>25138.209999999999</v>
      </c>
      <c r="G314" s="22"/>
      <c r="H314" s="23"/>
      <c r="I314" s="23"/>
      <c r="K314" s="19"/>
      <c r="L314" s="23"/>
      <c r="M314" s="23"/>
      <c r="N314" s="23"/>
      <c r="O314" s="24"/>
      <c r="P314" s="24"/>
    </row>
    <row r="315" ht="35.25" customHeight="1">
      <c r="A315" s="4" t="s">
        <v>608</v>
      </c>
      <c r="B315" s="45" t="s">
        <v>609</v>
      </c>
      <c r="C315" s="6" t="s">
        <v>61</v>
      </c>
      <c r="D315" s="6"/>
      <c r="E315" s="6"/>
      <c r="F315" s="6"/>
      <c r="G315" s="19"/>
      <c r="H315" s="19"/>
      <c r="I315" s="19"/>
      <c r="K315" s="19"/>
      <c r="L315" s="23"/>
      <c r="M315" s="23"/>
      <c r="N315" s="23"/>
      <c r="O315" s="24"/>
      <c r="P315" s="24"/>
    </row>
    <row r="316" ht="34.5" customHeight="1">
      <c r="A316" s="4" t="s">
        <v>610</v>
      </c>
      <c r="B316" s="45" t="s">
        <v>611</v>
      </c>
      <c r="C316" s="6"/>
      <c r="D316" s="6"/>
      <c r="E316" s="6"/>
      <c r="F316" s="6"/>
      <c r="G316" s="19"/>
      <c r="H316" s="19"/>
      <c r="I316" s="19"/>
      <c r="K316" s="19"/>
      <c r="L316" s="23"/>
      <c r="M316" s="23"/>
      <c r="N316" s="23"/>
      <c r="O316" s="24"/>
      <c r="P316" s="24"/>
    </row>
    <row r="317" s="46" customFormat="1" ht="34.5" customHeight="1">
      <c r="A317" s="47" t="s">
        <v>612</v>
      </c>
      <c r="B317" s="48" t="s">
        <v>613</v>
      </c>
      <c r="C317" s="49" t="s">
        <v>614</v>
      </c>
      <c r="D317" s="50">
        <v>105270.46000000001</v>
      </c>
      <c r="E317" s="50">
        <f t="shared" si="10"/>
        <v>23159.5</v>
      </c>
      <c r="F317" s="50">
        <f t="shared" si="11"/>
        <v>128429.96000000001</v>
      </c>
      <c r="G317" s="51"/>
      <c r="H317" s="52"/>
      <c r="I317" s="52"/>
      <c r="J317" s="52"/>
      <c r="K317" s="51"/>
      <c r="L317" s="53"/>
      <c r="M317" s="53"/>
      <c r="N317" s="53"/>
      <c r="O317" s="24"/>
      <c r="P317" s="24"/>
    </row>
    <row r="318" ht="34.5" customHeight="1">
      <c r="A318" s="8" t="s">
        <v>615</v>
      </c>
      <c r="B318" s="32" t="s">
        <v>616</v>
      </c>
      <c r="C318" s="6" t="s">
        <v>61</v>
      </c>
      <c r="D318" s="6"/>
      <c r="E318" s="6"/>
      <c r="F318" s="6"/>
      <c r="G318" s="19"/>
      <c r="H318" s="19"/>
      <c r="I318" s="19"/>
      <c r="K318" s="19"/>
      <c r="L318" s="23"/>
      <c r="M318" s="23"/>
      <c r="N318" s="23"/>
      <c r="O318" s="24"/>
      <c r="P318" s="24"/>
    </row>
    <row r="319" ht="34.5" customHeight="1">
      <c r="A319" s="8" t="s">
        <v>617</v>
      </c>
      <c r="B319" s="32" t="s">
        <v>618</v>
      </c>
      <c r="C319" s="6"/>
      <c r="D319" s="6"/>
      <c r="E319" s="6"/>
      <c r="F319" s="6"/>
      <c r="G319" s="19"/>
      <c r="H319" s="19"/>
      <c r="I319" s="19"/>
      <c r="K319" s="19"/>
      <c r="L319" s="23"/>
      <c r="M319" s="23"/>
      <c r="N319" s="23"/>
      <c r="O319" s="24"/>
      <c r="P319" s="24"/>
    </row>
    <row r="320" ht="34.5" customHeight="1">
      <c r="A320" s="4" t="s">
        <v>619</v>
      </c>
      <c r="B320" s="45" t="s">
        <v>620</v>
      </c>
      <c r="C320" s="6"/>
      <c r="D320" s="6"/>
      <c r="E320" s="6"/>
      <c r="F320" s="6"/>
      <c r="G320" s="19"/>
      <c r="H320" s="19"/>
      <c r="I320" s="19"/>
      <c r="K320" s="19"/>
      <c r="L320" s="23"/>
      <c r="M320" s="23"/>
      <c r="N320" s="23"/>
      <c r="O320" s="24"/>
      <c r="P320" s="24"/>
    </row>
    <row r="321" ht="34.5" customHeight="1">
      <c r="A321" s="25" t="s">
        <v>621</v>
      </c>
      <c r="B321" s="11" t="s">
        <v>622</v>
      </c>
      <c r="C321" s="6" t="s">
        <v>623</v>
      </c>
      <c r="D321" s="14" t="s">
        <v>624</v>
      </c>
      <c r="E321" s="14"/>
      <c r="F321" s="14"/>
      <c r="G321" s="19"/>
      <c r="H321" s="19"/>
      <c r="I321" s="19"/>
      <c r="K321" s="19"/>
      <c r="L321" s="23"/>
      <c r="M321" s="23"/>
      <c r="N321" s="23"/>
      <c r="O321" s="24"/>
      <c r="P321" s="24"/>
    </row>
    <row r="322" ht="34.5" customHeight="1">
      <c r="A322" s="25" t="s">
        <v>625</v>
      </c>
      <c r="B322" s="11" t="s">
        <v>626</v>
      </c>
      <c r="C322" s="6" t="s">
        <v>623</v>
      </c>
      <c r="D322" s="14" t="s">
        <v>624</v>
      </c>
      <c r="E322" s="14"/>
      <c r="F322" s="14"/>
      <c r="G322" s="19"/>
      <c r="H322" s="19"/>
      <c r="I322" s="19"/>
      <c r="K322" s="19"/>
      <c r="L322" s="23"/>
      <c r="M322" s="23"/>
      <c r="N322" s="23"/>
      <c r="O322" s="24"/>
      <c r="P322" s="24"/>
    </row>
    <row r="323" ht="34.5" customHeight="1">
      <c r="A323" s="4" t="s">
        <v>627</v>
      </c>
      <c r="B323" s="45" t="s">
        <v>628</v>
      </c>
      <c r="C323" s="6" t="s">
        <v>61</v>
      </c>
      <c r="D323" s="6"/>
      <c r="E323" s="6"/>
      <c r="F323" s="6"/>
      <c r="G323" s="19"/>
      <c r="H323" s="19"/>
      <c r="I323" s="19"/>
      <c r="K323" s="19"/>
      <c r="L323" s="23"/>
      <c r="M323" s="23"/>
      <c r="N323" s="23"/>
      <c r="O323" s="24"/>
      <c r="P323" s="24"/>
    </row>
    <row r="324" ht="34.5" customHeight="1">
      <c r="A324" s="4" t="s">
        <v>629</v>
      </c>
      <c r="B324" s="45" t="s">
        <v>630</v>
      </c>
      <c r="C324" s="6" t="s">
        <v>61</v>
      </c>
      <c r="D324" s="6"/>
      <c r="E324" s="6"/>
      <c r="F324" s="6"/>
      <c r="G324" s="19"/>
      <c r="H324" s="19"/>
      <c r="I324" s="19"/>
      <c r="K324" s="19"/>
      <c r="L324" s="23"/>
      <c r="M324" s="23"/>
      <c r="N324" s="23"/>
      <c r="O324" s="24"/>
      <c r="P324" s="24"/>
    </row>
    <row r="325" ht="34.5" customHeight="1">
      <c r="A325" s="4" t="s">
        <v>631</v>
      </c>
      <c r="B325" s="45" t="s">
        <v>632</v>
      </c>
      <c r="C325" s="6" t="s">
        <v>61</v>
      </c>
      <c r="D325" s="6"/>
      <c r="E325" s="6"/>
      <c r="F325" s="6"/>
      <c r="G325" s="19"/>
      <c r="H325" s="19"/>
      <c r="I325" s="19"/>
      <c r="K325" s="19"/>
      <c r="L325" s="23"/>
      <c r="M325" s="23"/>
      <c r="N325" s="23"/>
      <c r="O325" s="24"/>
      <c r="P325" s="24"/>
    </row>
    <row r="326" ht="34.5" customHeight="1">
      <c r="A326" s="8" t="s">
        <v>633</v>
      </c>
      <c r="B326" s="32" t="s">
        <v>634</v>
      </c>
      <c r="C326" s="6"/>
      <c r="D326" s="6"/>
      <c r="E326" s="6"/>
      <c r="F326" s="6"/>
      <c r="G326" s="19"/>
      <c r="H326" s="19"/>
      <c r="I326" s="19"/>
      <c r="K326" s="19"/>
      <c r="L326" s="23"/>
      <c r="M326" s="23"/>
      <c r="N326" s="23"/>
      <c r="O326" s="24"/>
      <c r="P326" s="24"/>
    </row>
    <row r="327" ht="34.5" customHeight="1">
      <c r="A327" s="4" t="s">
        <v>635</v>
      </c>
      <c r="B327" s="45" t="s">
        <v>636</v>
      </c>
      <c r="C327" s="6" t="s">
        <v>61</v>
      </c>
      <c r="D327" s="6"/>
      <c r="E327" s="6"/>
      <c r="F327" s="6"/>
      <c r="G327" s="19"/>
      <c r="H327" s="19"/>
      <c r="I327" s="19"/>
      <c r="K327" s="19"/>
      <c r="L327" s="23"/>
      <c r="M327" s="23"/>
      <c r="N327" s="23"/>
      <c r="O327" s="24"/>
      <c r="P327" s="24"/>
    </row>
    <row r="328" ht="34.5" customHeight="1">
      <c r="A328" s="4" t="s">
        <v>637</v>
      </c>
      <c r="B328" s="45" t="s">
        <v>638</v>
      </c>
      <c r="C328" s="6" t="s">
        <v>61</v>
      </c>
      <c r="D328" s="6"/>
      <c r="E328" s="6"/>
      <c r="F328" s="6"/>
      <c r="G328" s="19"/>
      <c r="H328" s="19"/>
      <c r="I328" s="19"/>
      <c r="K328" s="19"/>
      <c r="L328" s="23"/>
      <c r="M328" s="23"/>
      <c r="N328" s="23"/>
      <c r="O328" s="24"/>
      <c r="P328" s="24"/>
    </row>
    <row r="329" ht="34.5" customHeight="1">
      <c r="A329" s="8" t="s">
        <v>639</v>
      </c>
      <c r="B329" s="32" t="s">
        <v>640</v>
      </c>
      <c r="C329" s="6"/>
      <c r="D329" s="6"/>
      <c r="E329" s="6"/>
      <c r="F329" s="6"/>
      <c r="G329" s="19"/>
      <c r="H329" s="19"/>
      <c r="I329" s="19"/>
      <c r="K329" s="19"/>
      <c r="L329" s="23"/>
      <c r="M329" s="23"/>
      <c r="N329" s="23"/>
      <c r="O329" s="24"/>
      <c r="P329" s="24"/>
    </row>
    <row r="330" ht="34.5" customHeight="1">
      <c r="A330" s="4" t="s">
        <v>641</v>
      </c>
      <c r="B330" s="10" t="s">
        <v>642</v>
      </c>
      <c r="C330" s="10"/>
      <c r="D330" s="10"/>
      <c r="E330" s="10"/>
      <c r="F330" s="10"/>
      <c r="G330" s="19"/>
      <c r="H330" s="19"/>
      <c r="I330" s="19"/>
      <c r="K330" s="19"/>
      <c r="L330" s="23"/>
      <c r="M330" s="23"/>
      <c r="N330" s="23"/>
      <c r="O330" s="24"/>
      <c r="P330" s="24"/>
    </row>
    <row r="331" s="1" customFormat="1" ht="34.5" customHeight="1">
      <c r="A331" s="25" t="s">
        <v>643</v>
      </c>
      <c r="B331" s="11" t="s">
        <v>644</v>
      </c>
      <c r="C331" s="6" t="s">
        <v>371</v>
      </c>
      <c r="D331" s="21">
        <v>819.66999999999996</v>
      </c>
      <c r="E331" s="21">
        <f t="shared" si="10"/>
        <v>180.33000000000001</v>
      </c>
      <c r="F331" s="21">
        <f t="shared" si="11"/>
        <v>1000</v>
      </c>
      <c r="G331" s="54"/>
      <c r="H331" s="54"/>
      <c r="I331" s="54"/>
      <c r="K331" s="19"/>
      <c r="L331" s="23"/>
      <c r="M331" s="23"/>
      <c r="N331" s="23"/>
      <c r="O331" s="24"/>
      <c r="P331" s="24"/>
    </row>
    <row r="332" s="1" customFormat="1" ht="34.5" customHeight="1">
      <c r="A332" s="4" t="s">
        <v>645</v>
      </c>
      <c r="B332" s="10" t="s">
        <v>646</v>
      </c>
      <c r="C332" s="10"/>
      <c r="D332" s="10"/>
      <c r="E332" s="10"/>
      <c r="F332" s="10"/>
      <c r="G332" s="19"/>
      <c r="H332" s="54"/>
      <c r="I332" s="54"/>
      <c r="K332" s="19"/>
      <c r="L332" s="23"/>
      <c r="M332" s="23"/>
      <c r="N332" s="23"/>
      <c r="O332" s="24"/>
      <c r="P332" s="24"/>
    </row>
    <row r="333" s="1" customFormat="1" ht="23.25" customHeight="1">
      <c r="A333" s="25" t="s">
        <v>647</v>
      </c>
      <c r="B333" s="45" t="s">
        <v>648</v>
      </c>
      <c r="C333" s="11" t="s">
        <v>649</v>
      </c>
      <c r="D333" s="21">
        <v>3410.48</v>
      </c>
      <c r="E333" s="21">
        <f t="shared" si="10"/>
        <v>750.30999999999995</v>
      </c>
      <c r="F333" s="21">
        <f t="shared" si="11"/>
        <v>4160.79</v>
      </c>
      <c r="G333" s="22"/>
      <c r="H333" s="54"/>
      <c r="I333" s="54"/>
      <c r="K333" s="19"/>
      <c r="L333" s="23"/>
      <c r="M333" s="23"/>
      <c r="N333" s="23"/>
      <c r="O333" s="24"/>
      <c r="P333" s="24"/>
    </row>
    <row r="334" s="1" customFormat="1" ht="23.25" customHeight="1">
      <c r="A334" s="25" t="s">
        <v>650</v>
      </c>
      <c r="B334" s="45" t="s">
        <v>651</v>
      </c>
      <c r="C334" s="11" t="s">
        <v>649</v>
      </c>
      <c r="D334" s="21">
        <v>3054.7800000000002</v>
      </c>
      <c r="E334" s="21">
        <f t="shared" si="10"/>
        <v>672.04999999999995</v>
      </c>
      <c r="F334" s="21">
        <f t="shared" si="11"/>
        <v>3726.8299999999999</v>
      </c>
      <c r="G334" s="22"/>
      <c r="H334" s="54"/>
      <c r="I334" s="54"/>
      <c r="K334" s="19"/>
      <c r="L334" s="23"/>
      <c r="M334" s="23"/>
      <c r="N334" s="23"/>
      <c r="O334" s="24"/>
      <c r="P334" s="24"/>
    </row>
    <row r="335" s="1" customFormat="1" ht="23.25" customHeight="1">
      <c r="A335" s="25" t="s">
        <v>652</v>
      </c>
      <c r="B335" s="45" t="s">
        <v>653</v>
      </c>
      <c r="C335" s="11" t="s">
        <v>649</v>
      </c>
      <c r="D335" s="21">
        <v>3337.8800000000001</v>
      </c>
      <c r="E335" s="21">
        <f t="shared" si="10"/>
        <v>734.33000000000004</v>
      </c>
      <c r="F335" s="21">
        <f t="shared" si="11"/>
        <v>4072.21</v>
      </c>
      <c r="G335" s="22"/>
      <c r="H335" s="54"/>
      <c r="I335" s="54"/>
      <c r="K335" s="19"/>
      <c r="L335" s="23"/>
      <c r="M335" s="23"/>
      <c r="N335" s="23"/>
      <c r="O335" s="24"/>
      <c r="P335" s="24"/>
    </row>
    <row r="336" s="1" customFormat="1" ht="22.5" customHeight="1">
      <c r="A336" s="25" t="s">
        <v>654</v>
      </c>
      <c r="B336" s="45" t="s">
        <v>655</v>
      </c>
      <c r="C336" s="11" t="s">
        <v>649</v>
      </c>
      <c r="D336" s="21">
        <v>1949.27</v>
      </c>
      <c r="E336" s="21">
        <f t="shared" si="10"/>
        <v>428.83999999999997</v>
      </c>
      <c r="F336" s="21">
        <f t="shared" si="11"/>
        <v>2378.1100000000001</v>
      </c>
      <c r="G336" s="22"/>
      <c r="H336" s="54"/>
      <c r="I336" s="54"/>
      <c r="K336" s="19"/>
      <c r="L336" s="23"/>
      <c r="M336" s="23"/>
      <c r="N336" s="23"/>
      <c r="O336" s="24"/>
      <c r="P336" s="24"/>
    </row>
    <row r="337" s="1" customFormat="1" ht="22.5" customHeight="1">
      <c r="A337" s="25" t="s">
        <v>656</v>
      </c>
      <c r="B337" s="45" t="s">
        <v>657</v>
      </c>
      <c r="C337" s="11" t="s">
        <v>649</v>
      </c>
      <c r="D337" s="21">
        <v>1992.2</v>
      </c>
      <c r="E337" s="21">
        <f t="shared" si="10"/>
        <v>438.27999999999997</v>
      </c>
      <c r="F337" s="21">
        <f t="shared" si="11"/>
        <v>2430.48</v>
      </c>
      <c r="G337" s="22"/>
      <c r="H337" s="54"/>
      <c r="I337" s="54"/>
      <c r="K337" s="19"/>
      <c r="L337" s="23"/>
      <c r="M337" s="23"/>
      <c r="N337" s="23"/>
      <c r="O337" s="24"/>
      <c r="P337" s="24"/>
    </row>
    <row r="338" s="1" customFormat="1" ht="22.5" customHeight="1">
      <c r="A338" s="25" t="s">
        <v>658</v>
      </c>
      <c r="B338" s="45" t="s">
        <v>659</v>
      </c>
      <c r="C338" s="11" t="s">
        <v>649</v>
      </c>
      <c r="D338" s="21">
        <v>3075.4400000000001</v>
      </c>
      <c r="E338" s="21">
        <f t="shared" si="10"/>
        <v>676.60000000000002</v>
      </c>
      <c r="F338" s="21">
        <f t="shared" si="11"/>
        <v>3752.04</v>
      </c>
      <c r="G338" s="22"/>
      <c r="H338" s="54"/>
      <c r="I338" s="54"/>
      <c r="K338" s="19"/>
      <c r="L338" s="23"/>
      <c r="M338" s="23"/>
      <c r="N338" s="23"/>
      <c r="O338" s="24"/>
      <c r="P338" s="24"/>
    </row>
    <row r="339" s="1" customFormat="1" ht="22.5" customHeight="1">
      <c r="A339" s="25" t="s">
        <v>660</v>
      </c>
      <c r="B339" s="45" t="s">
        <v>661</v>
      </c>
      <c r="C339" s="11" t="s">
        <v>649</v>
      </c>
      <c r="D339" s="21">
        <v>3139.73</v>
      </c>
      <c r="E339" s="21">
        <f t="shared" si="10"/>
        <v>690.74000000000001</v>
      </c>
      <c r="F339" s="21">
        <f t="shared" si="11"/>
        <v>3830.4700000000003</v>
      </c>
      <c r="G339" s="22"/>
      <c r="H339" s="54"/>
      <c r="I339" s="54"/>
      <c r="K339" s="19"/>
      <c r="L339" s="23"/>
      <c r="M339" s="23"/>
      <c r="N339" s="23"/>
      <c r="O339" s="24"/>
      <c r="P339" s="24"/>
    </row>
    <row r="340" s="1" customFormat="1" ht="22.5" customHeight="1">
      <c r="A340" s="25" t="s">
        <v>662</v>
      </c>
      <c r="B340" s="45" t="s">
        <v>663</v>
      </c>
      <c r="C340" s="11" t="s">
        <v>649</v>
      </c>
      <c r="D340" s="21">
        <v>1886.3699999999999</v>
      </c>
      <c r="E340" s="21">
        <f t="shared" si="10"/>
        <v>415</v>
      </c>
      <c r="F340" s="21">
        <f t="shared" si="11"/>
        <v>2301.3699999999999</v>
      </c>
      <c r="G340" s="22"/>
      <c r="H340" s="54"/>
      <c r="I340" s="54"/>
      <c r="K340" s="19"/>
      <c r="L340" s="23"/>
      <c r="M340" s="23"/>
      <c r="N340" s="23"/>
      <c r="O340" s="24"/>
      <c r="P340" s="24"/>
    </row>
    <row r="341" s="1" customFormat="1" ht="22.5" customHeight="1">
      <c r="A341" s="25" t="s">
        <v>664</v>
      </c>
      <c r="B341" s="45" t="s">
        <v>665</v>
      </c>
      <c r="C341" s="11" t="s">
        <v>649</v>
      </c>
      <c r="D341" s="21">
        <v>3402.7800000000002</v>
      </c>
      <c r="E341" s="21">
        <f t="shared" si="10"/>
        <v>748.61000000000001</v>
      </c>
      <c r="F341" s="21">
        <f t="shared" si="11"/>
        <v>4151.3900000000003</v>
      </c>
      <c r="G341" s="22"/>
      <c r="H341" s="54"/>
      <c r="I341" s="54"/>
      <c r="K341" s="19"/>
      <c r="L341" s="23"/>
      <c r="M341" s="23"/>
      <c r="N341" s="23"/>
      <c r="O341" s="24"/>
      <c r="P341" s="24"/>
    </row>
    <row r="342" s="1" customFormat="1" ht="22.5" customHeight="1">
      <c r="A342" s="25" t="s">
        <v>666</v>
      </c>
      <c r="B342" s="45" t="s">
        <v>667</v>
      </c>
      <c r="C342" s="11" t="s">
        <v>649</v>
      </c>
      <c r="D342" s="21">
        <v>2735.2800000000002</v>
      </c>
      <c r="E342" s="21">
        <f t="shared" si="10"/>
        <v>601.75999999999999</v>
      </c>
      <c r="F342" s="21">
        <f t="shared" si="11"/>
        <v>3337.04</v>
      </c>
      <c r="G342" s="22"/>
      <c r="H342" s="54"/>
      <c r="I342" s="54"/>
      <c r="K342" s="19"/>
      <c r="L342" s="23"/>
      <c r="M342" s="23"/>
      <c r="N342" s="23"/>
      <c r="O342" s="24"/>
      <c r="P342" s="24"/>
    </row>
    <row r="343" s="1" customFormat="1" ht="22.5" customHeight="1">
      <c r="A343" s="25" t="s">
        <v>668</v>
      </c>
      <c r="B343" s="45" t="s">
        <v>669</v>
      </c>
      <c r="C343" s="11" t="s">
        <v>649</v>
      </c>
      <c r="D343" s="21">
        <v>2721.1100000000001</v>
      </c>
      <c r="E343" s="21">
        <f t="shared" si="10"/>
        <v>598.63999999999999</v>
      </c>
      <c r="F343" s="21">
        <f t="shared" si="11"/>
        <v>3319.75</v>
      </c>
      <c r="G343" s="22"/>
      <c r="H343" s="54"/>
      <c r="I343" s="54"/>
      <c r="K343" s="19"/>
      <c r="L343" s="23"/>
      <c r="M343" s="23"/>
      <c r="N343" s="23"/>
      <c r="O343" s="24"/>
      <c r="P343" s="24"/>
    </row>
    <row r="344" s="1" customFormat="1" ht="22.5" customHeight="1">
      <c r="A344" s="25" t="s">
        <v>670</v>
      </c>
      <c r="B344" s="45" t="s">
        <v>671</v>
      </c>
      <c r="C344" s="11" t="s">
        <v>649</v>
      </c>
      <c r="D344" s="21">
        <v>1962.3800000000001</v>
      </c>
      <c r="E344" s="21">
        <f t="shared" si="10"/>
        <v>431.72000000000003</v>
      </c>
      <c r="F344" s="21">
        <f t="shared" si="11"/>
        <v>2394.1000000000004</v>
      </c>
      <c r="G344" s="22"/>
      <c r="H344" s="54"/>
      <c r="I344" s="54"/>
      <c r="K344" s="19"/>
      <c r="L344" s="23"/>
      <c r="M344" s="23"/>
      <c r="N344" s="23"/>
      <c r="O344" s="24"/>
      <c r="P344" s="24"/>
    </row>
    <row r="345" s="1" customFormat="1" ht="22.5" customHeight="1">
      <c r="A345" s="25" t="s">
        <v>672</v>
      </c>
      <c r="B345" s="45" t="s">
        <v>673</v>
      </c>
      <c r="C345" s="11" t="s">
        <v>649</v>
      </c>
      <c r="D345" s="21">
        <v>1936.4100000000001</v>
      </c>
      <c r="E345" s="21">
        <f t="shared" si="10"/>
        <v>426.00999999999999</v>
      </c>
      <c r="F345" s="21">
        <f t="shared" si="11"/>
        <v>2362.4200000000001</v>
      </c>
      <c r="G345" s="22"/>
      <c r="H345" s="54"/>
      <c r="I345" s="54"/>
      <c r="K345" s="19"/>
      <c r="L345" s="23"/>
      <c r="M345" s="23"/>
      <c r="N345" s="23"/>
      <c r="O345" s="24"/>
      <c r="P345" s="24"/>
    </row>
    <row r="346" s="1" customFormat="1" ht="22.5" customHeight="1">
      <c r="A346" s="25" t="s">
        <v>674</v>
      </c>
      <c r="B346" s="45" t="s">
        <v>675</v>
      </c>
      <c r="C346" s="11" t="s">
        <v>649</v>
      </c>
      <c r="D346" s="21">
        <v>1870.4200000000001</v>
      </c>
      <c r="E346" s="21">
        <f t="shared" si="10"/>
        <v>411.49000000000001</v>
      </c>
      <c r="F346" s="21">
        <f t="shared" si="11"/>
        <v>2281.9099999999999</v>
      </c>
      <c r="G346" s="22"/>
      <c r="H346" s="54"/>
      <c r="I346" s="54"/>
      <c r="K346" s="19"/>
      <c r="L346" s="23"/>
      <c r="M346" s="23"/>
      <c r="N346" s="23"/>
      <c r="O346" s="24"/>
      <c r="P346" s="24"/>
    </row>
    <row r="347" s="1" customFormat="1" ht="25.5" customHeight="1">
      <c r="A347" s="25" t="s">
        <v>676</v>
      </c>
      <c r="B347" s="45" t="s">
        <v>677</v>
      </c>
      <c r="C347" s="11" t="s">
        <v>649</v>
      </c>
      <c r="D347" s="21">
        <v>2648.6500000000001</v>
      </c>
      <c r="E347" s="21">
        <f t="shared" si="10"/>
        <v>582.70000000000005</v>
      </c>
      <c r="F347" s="21">
        <f t="shared" si="11"/>
        <v>3231.3500000000004</v>
      </c>
      <c r="G347" s="22"/>
      <c r="H347" s="54"/>
      <c r="I347" s="54"/>
      <c r="K347" s="19"/>
      <c r="L347" s="23"/>
      <c r="M347" s="23"/>
      <c r="N347" s="23"/>
      <c r="O347" s="24"/>
      <c r="P347" s="24"/>
    </row>
    <row r="348" s="1" customFormat="1" ht="25.5" customHeight="1">
      <c r="A348" s="25" t="s">
        <v>678</v>
      </c>
      <c r="B348" s="45" t="s">
        <v>679</v>
      </c>
      <c r="C348" s="11" t="s">
        <v>649</v>
      </c>
      <c r="D348" s="21">
        <v>2480.8200000000002</v>
      </c>
      <c r="E348" s="21">
        <f t="shared" si="10"/>
        <v>545.77999999999997</v>
      </c>
      <c r="F348" s="21">
        <f t="shared" si="11"/>
        <v>3026.6000000000004</v>
      </c>
      <c r="G348" s="22"/>
      <c r="H348" s="54"/>
      <c r="I348" s="54"/>
      <c r="K348" s="19"/>
      <c r="L348" s="23"/>
      <c r="M348" s="23"/>
      <c r="N348" s="23"/>
      <c r="O348" s="24"/>
      <c r="P348" s="24"/>
    </row>
    <row r="349" s="1" customFormat="1" ht="25.5" customHeight="1">
      <c r="A349" s="25" t="s">
        <v>680</v>
      </c>
      <c r="B349" s="45" t="s">
        <v>681</v>
      </c>
      <c r="C349" s="11" t="s">
        <v>649</v>
      </c>
      <c r="D349" s="21">
        <v>2683.1799999999998</v>
      </c>
      <c r="E349" s="21">
        <f t="shared" si="10"/>
        <v>590.29999999999995</v>
      </c>
      <c r="F349" s="21">
        <f t="shared" si="11"/>
        <v>3273.4799999999996</v>
      </c>
      <c r="G349" s="22"/>
      <c r="H349" s="54"/>
      <c r="I349" s="54"/>
      <c r="K349" s="19"/>
      <c r="L349" s="23"/>
      <c r="M349" s="23"/>
      <c r="N349" s="23"/>
      <c r="O349" s="24"/>
      <c r="P349" s="24"/>
    </row>
    <row r="350" s="1" customFormat="1" ht="25.5" customHeight="1">
      <c r="A350" s="25" t="s">
        <v>682</v>
      </c>
      <c r="B350" s="45" t="s">
        <v>683</v>
      </c>
      <c r="C350" s="11" t="s">
        <v>649</v>
      </c>
      <c r="D350" s="21">
        <v>1777.52</v>
      </c>
      <c r="E350" s="21">
        <f t="shared" si="10"/>
        <v>391.05000000000001</v>
      </c>
      <c r="F350" s="21">
        <f t="shared" si="11"/>
        <v>2168.5700000000002</v>
      </c>
      <c r="G350" s="22"/>
      <c r="H350" s="54"/>
      <c r="I350" s="54"/>
      <c r="K350" s="19"/>
      <c r="L350" s="23"/>
      <c r="M350" s="23"/>
      <c r="N350" s="23"/>
      <c r="O350" s="24"/>
      <c r="P350" s="24"/>
    </row>
    <row r="351" s="1" customFormat="1" ht="25.5" customHeight="1">
      <c r="A351" s="25" t="s">
        <v>684</v>
      </c>
      <c r="B351" s="55" t="s">
        <v>685</v>
      </c>
      <c r="C351" s="11" t="s">
        <v>649</v>
      </c>
      <c r="D351" s="21">
        <v>2681.8800000000001</v>
      </c>
      <c r="E351" s="21">
        <f t="shared" si="10"/>
        <v>590.00999999999999</v>
      </c>
      <c r="F351" s="21">
        <f t="shared" si="11"/>
        <v>3271.8900000000003</v>
      </c>
      <c r="G351" s="22"/>
      <c r="H351" s="54"/>
      <c r="I351" s="54"/>
      <c r="K351" s="19"/>
      <c r="L351" s="23"/>
      <c r="M351" s="23"/>
      <c r="N351" s="23"/>
      <c r="O351" s="24"/>
      <c r="P351" s="24"/>
    </row>
    <row r="352" s="1" customFormat="1" ht="25.5" customHeight="1">
      <c r="A352" s="25" t="s">
        <v>686</v>
      </c>
      <c r="B352" s="45" t="s">
        <v>687</v>
      </c>
      <c r="C352" s="11" t="s">
        <v>649</v>
      </c>
      <c r="D352" s="21">
        <v>1792.1300000000001</v>
      </c>
      <c r="E352" s="21">
        <f t="shared" si="10"/>
        <v>394.26999999999998</v>
      </c>
      <c r="F352" s="21">
        <f t="shared" si="11"/>
        <v>2186.4000000000001</v>
      </c>
      <c r="G352" s="22"/>
      <c r="H352" s="54"/>
      <c r="I352" s="54"/>
      <c r="K352" s="19"/>
      <c r="L352" s="23"/>
      <c r="M352" s="23"/>
      <c r="N352" s="23"/>
      <c r="O352" s="24"/>
      <c r="P352" s="24"/>
    </row>
    <row r="353" s="1" customFormat="1" ht="25.5" customHeight="1">
      <c r="A353" s="25" t="s">
        <v>688</v>
      </c>
      <c r="B353" s="45" t="s">
        <v>689</v>
      </c>
      <c r="C353" s="11" t="s">
        <v>649</v>
      </c>
      <c r="D353" s="21">
        <v>1757.4200000000001</v>
      </c>
      <c r="E353" s="21">
        <f t="shared" si="10"/>
        <v>386.63</v>
      </c>
      <c r="F353" s="21">
        <f t="shared" si="11"/>
        <v>2144.0500000000002</v>
      </c>
      <c r="G353" s="22"/>
      <c r="H353" s="54"/>
      <c r="I353" s="54"/>
      <c r="K353" s="19"/>
      <c r="L353" s="23"/>
      <c r="M353" s="23"/>
      <c r="N353" s="23"/>
      <c r="O353" s="24"/>
      <c r="P353" s="24"/>
    </row>
    <row r="354" s="1" customFormat="1" ht="25.5" customHeight="1">
      <c r="A354" s="25" t="s">
        <v>690</v>
      </c>
      <c r="B354" s="45" t="s">
        <v>691</v>
      </c>
      <c r="C354" s="11" t="s">
        <v>649</v>
      </c>
      <c r="D354" s="21">
        <v>1763.4200000000001</v>
      </c>
      <c r="E354" s="21">
        <f t="shared" si="10"/>
        <v>387.94999999999999</v>
      </c>
      <c r="F354" s="21">
        <f t="shared" si="11"/>
        <v>2151.3699999999999</v>
      </c>
      <c r="G354" s="22"/>
      <c r="H354" s="54"/>
      <c r="I354" s="54"/>
      <c r="K354" s="19"/>
      <c r="L354" s="23"/>
      <c r="M354" s="23"/>
      <c r="N354" s="23"/>
      <c r="O354" s="24"/>
      <c r="P354" s="24"/>
    </row>
    <row r="355" s="1" customFormat="1" ht="25.5" customHeight="1">
      <c r="A355" s="25" t="s">
        <v>692</v>
      </c>
      <c r="B355" s="45" t="s">
        <v>693</v>
      </c>
      <c r="C355" s="11" t="s">
        <v>649</v>
      </c>
      <c r="D355" s="21">
        <v>1720.1700000000001</v>
      </c>
      <c r="E355" s="21">
        <f t="shared" si="10"/>
        <v>378.44</v>
      </c>
      <c r="F355" s="21">
        <f t="shared" si="11"/>
        <v>2098.6100000000001</v>
      </c>
      <c r="G355" s="22"/>
      <c r="H355" s="54"/>
      <c r="I355" s="54"/>
      <c r="K355" s="19"/>
      <c r="L355" s="23"/>
      <c r="M355" s="23"/>
      <c r="N355" s="23"/>
      <c r="O355" s="24"/>
      <c r="P355" s="24"/>
    </row>
    <row r="356" s="1" customFormat="1" ht="25.5" customHeight="1">
      <c r="A356" s="25" t="s">
        <v>694</v>
      </c>
      <c r="B356" s="45" t="s">
        <v>695</v>
      </c>
      <c r="C356" s="11" t="s">
        <v>649</v>
      </c>
      <c r="D356" s="21">
        <v>1781.8800000000001</v>
      </c>
      <c r="E356" s="21">
        <f t="shared" si="10"/>
        <v>392.00999999999999</v>
      </c>
      <c r="F356" s="21">
        <f t="shared" si="11"/>
        <v>2173.8900000000003</v>
      </c>
      <c r="G356" s="22"/>
      <c r="H356" s="54"/>
      <c r="I356" s="54"/>
      <c r="K356" s="19"/>
      <c r="L356" s="23"/>
      <c r="M356" s="23"/>
      <c r="N356" s="23"/>
      <c r="O356" s="24"/>
      <c r="P356" s="24"/>
    </row>
    <row r="357" s="1" customFormat="1" ht="25.5" customHeight="1">
      <c r="A357" s="25" t="s">
        <v>696</v>
      </c>
      <c r="B357" s="45" t="s">
        <v>697</v>
      </c>
      <c r="C357" s="11" t="s">
        <v>649</v>
      </c>
      <c r="D357" s="21">
        <v>2950.3299999999999</v>
      </c>
      <c r="E357" s="21">
        <f t="shared" si="10"/>
        <v>649.07000000000005</v>
      </c>
      <c r="F357" s="21">
        <f t="shared" si="11"/>
        <v>3599.4000000000001</v>
      </c>
      <c r="G357" s="22"/>
      <c r="H357" s="54"/>
      <c r="I357" s="54"/>
      <c r="K357" s="19"/>
      <c r="L357" s="23"/>
      <c r="M357" s="23"/>
      <c r="N357" s="23"/>
      <c r="O357" s="24"/>
      <c r="P357" s="24"/>
    </row>
    <row r="358" s="1" customFormat="1" ht="25.5" customHeight="1">
      <c r="A358" s="25" t="s">
        <v>698</v>
      </c>
      <c r="B358" s="45" t="s">
        <v>699</v>
      </c>
      <c r="C358" s="11" t="s">
        <v>649</v>
      </c>
      <c r="D358" s="21">
        <v>1605.8900000000001</v>
      </c>
      <c r="E358" s="21">
        <f t="shared" si="10"/>
        <v>353.30000000000001</v>
      </c>
      <c r="F358" s="21">
        <f t="shared" si="11"/>
        <v>1959.1900000000001</v>
      </c>
      <c r="G358" s="22"/>
      <c r="H358" s="54"/>
      <c r="I358" s="54"/>
      <c r="K358" s="19"/>
      <c r="L358" s="23"/>
      <c r="M358" s="23"/>
      <c r="N358" s="23"/>
      <c r="O358" s="24"/>
      <c r="P358" s="24"/>
    </row>
    <row r="359" s="1" customFormat="1" ht="34.5" customHeight="1">
      <c r="A359" s="25" t="s">
        <v>700</v>
      </c>
      <c r="B359" s="45" t="s">
        <v>701</v>
      </c>
      <c r="C359" s="11" t="s">
        <v>649</v>
      </c>
      <c r="D359" s="21">
        <v>2969.5500000000002</v>
      </c>
      <c r="E359" s="21">
        <f t="shared" si="10"/>
        <v>653.29999999999995</v>
      </c>
      <c r="F359" s="21">
        <f t="shared" si="11"/>
        <v>3622.8500000000004</v>
      </c>
      <c r="G359" s="22"/>
      <c r="H359" s="54"/>
      <c r="I359" s="54"/>
      <c r="K359" s="19"/>
      <c r="L359" s="23"/>
      <c r="M359" s="23"/>
      <c r="N359" s="23"/>
      <c r="O359" s="24"/>
      <c r="P359" s="24"/>
    </row>
    <row r="360" s="1" customFormat="1" ht="34.5" customHeight="1">
      <c r="A360" s="25" t="s">
        <v>702</v>
      </c>
      <c r="B360" s="45" t="s">
        <v>703</v>
      </c>
      <c r="C360" s="11" t="s">
        <v>649</v>
      </c>
      <c r="D360" s="21">
        <v>1724.22</v>
      </c>
      <c r="E360" s="21">
        <f t="shared" si="10"/>
        <v>379.32999999999998</v>
      </c>
      <c r="F360" s="21">
        <f t="shared" si="11"/>
        <v>2103.5500000000002</v>
      </c>
      <c r="G360" s="22"/>
      <c r="H360" s="54"/>
      <c r="I360" s="54"/>
      <c r="K360" s="19"/>
      <c r="L360" s="23"/>
      <c r="M360" s="23"/>
      <c r="N360" s="23"/>
      <c r="O360" s="24"/>
      <c r="P360" s="24"/>
    </row>
    <row r="361" s="1" customFormat="1" ht="34.5" customHeight="1">
      <c r="A361" s="25" t="s">
        <v>704</v>
      </c>
      <c r="B361" s="45" t="s">
        <v>705</v>
      </c>
      <c r="C361" s="11" t="s">
        <v>649</v>
      </c>
      <c r="D361" s="21">
        <v>1165.3900000000001</v>
      </c>
      <c r="E361" s="21">
        <f t="shared" si="10"/>
        <v>256.38999999999999</v>
      </c>
      <c r="F361" s="21">
        <f t="shared" si="11"/>
        <v>1421.7800000000002</v>
      </c>
      <c r="G361" s="22"/>
      <c r="H361" s="54"/>
      <c r="I361" s="54"/>
      <c r="K361" s="19"/>
      <c r="L361" s="23"/>
      <c r="M361" s="23"/>
      <c r="N361" s="23"/>
      <c r="O361" s="24"/>
      <c r="P361" s="24"/>
    </row>
    <row r="362" s="1" customFormat="1" ht="34.5" customHeight="1">
      <c r="A362" s="25" t="s">
        <v>706</v>
      </c>
      <c r="B362" s="45" t="s">
        <v>707</v>
      </c>
      <c r="C362" s="11" t="s">
        <v>649</v>
      </c>
      <c r="D362" s="21">
        <v>2554.0999999999999</v>
      </c>
      <c r="E362" s="21">
        <f t="shared" ref="E362:E425" si="12">ROUND(D362*0.22,2)</f>
        <v>561.89999999999998</v>
      </c>
      <c r="F362" s="21">
        <f t="shared" si="11"/>
        <v>3116</v>
      </c>
      <c r="G362" s="22"/>
      <c r="H362" s="54"/>
      <c r="I362" s="54"/>
      <c r="K362" s="19"/>
      <c r="L362" s="23"/>
      <c r="M362" s="23"/>
      <c r="N362" s="23"/>
      <c r="O362" s="24"/>
      <c r="P362" s="24"/>
    </row>
    <row r="363" s="1" customFormat="1" ht="25.5" customHeight="1">
      <c r="A363" s="25" t="s">
        <v>708</v>
      </c>
      <c r="B363" s="45" t="s">
        <v>709</v>
      </c>
      <c r="C363" s="11" t="s">
        <v>649</v>
      </c>
      <c r="D363" s="21">
        <v>1927.72</v>
      </c>
      <c r="E363" s="21">
        <f t="shared" si="12"/>
        <v>424.10000000000002</v>
      </c>
      <c r="F363" s="21">
        <f t="shared" si="11"/>
        <v>2351.8200000000002</v>
      </c>
      <c r="G363" s="22"/>
      <c r="H363" s="54"/>
      <c r="I363" s="54"/>
      <c r="K363" s="19"/>
      <c r="L363" s="23"/>
      <c r="M363" s="23"/>
      <c r="N363" s="23"/>
      <c r="O363" s="24"/>
      <c r="P363" s="24"/>
    </row>
    <row r="364" s="1" customFormat="1" ht="25.5" customHeight="1">
      <c r="A364" s="25" t="s">
        <v>710</v>
      </c>
      <c r="B364" s="45" t="s">
        <v>711</v>
      </c>
      <c r="C364" s="11" t="s">
        <v>649</v>
      </c>
      <c r="D364" s="21">
        <v>4131.8000000000002</v>
      </c>
      <c r="E364" s="21">
        <f t="shared" si="12"/>
        <v>909</v>
      </c>
      <c r="F364" s="21">
        <f t="shared" ref="F364:F427" si="13">D364+E364</f>
        <v>5040.8000000000002</v>
      </c>
      <c r="G364" s="22"/>
      <c r="H364" s="54"/>
      <c r="I364" s="54"/>
      <c r="K364" s="19"/>
      <c r="L364" s="23"/>
      <c r="M364" s="23"/>
      <c r="N364" s="23"/>
      <c r="O364" s="24"/>
      <c r="P364" s="24"/>
    </row>
    <row r="365" s="1" customFormat="1" ht="25.5" customHeight="1">
      <c r="A365" s="25" t="s">
        <v>712</v>
      </c>
      <c r="B365" s="45" t="s">
        <v>713</v>
      </c>
      <c r="C365" s="11" t="s">
        <v>649</v>
      </c>
      <c r="D365" s="21">
        <v>3228.5900000000001</v>
      </c>
      <c r="E365" s="21">
        <f t="shared" si="12"/>
        <v>710.28999999999996</v>
      </c>
      <c r="F365" s="21">
        <f t="shared" si="13"/>
        <v>3938.8800000000001</v>
      </c>
      <c r="G365" s="22"/>
      <c r="H365" s="54"/>
      <c r="I365" s="54"/>
      <c r="K365" s="19"/>
      <c r="L365" s="23"/>
      <c r="M365" s="23"/>
      <c r="N365" s="23"/>
      <c r="O365" s="24"/>
      <c r="P365" s="24"/>
    </row>
    <row r="366" s="1" customFormat="1" ht="25.5" customHeight="1">
      <c r="A366" s="25" t="s">
        <v>714</v>
      </c>
      <c r="B366" s="45" t="s">
        <v>715</v>
      </c>
      <c r="C366" s="11" t="s">
        <v>649</v>
      </c>
      <c r="D366" s="21">
        <v>2575.0500000000002</v>
      </c>
      <c r="E366" s="21">
        <f t="shared" si="12"/>
        <v>566.50999999999999</v>
      </c>
      <c r="F366" s="21">
        <f t="shared" si="13"/>
        <v>3141.5600000000004</v>
      </c>
      <c r="G366" s="22"/>
      <c r="H366" s="54"/>
      <c r="I366" s="54"/>
      <c r="K366" s="19"/>
      <c r="L366" s="23"/>
      <c r="M366" s="23"/>
      <c r="N366" s="23"/>
      <c r="O366" s="24"/>
      <c r="P366" s="24"/>
    </row>
    <row r="367" s="1" customFormat="1" ht="25.5" customHeight="1">
      <c r="A367" s="25" t="s">
        <v>716</v>
      </c>
      <c r="B367" s="45" t="s">
        <v>717</v>
      </c>
      <c r="C367" s="11" t="s">
        <v>649</v>
      </c>
      <c r="D367" s="21">
        <v>2918.98</v>
      </c>
      <c r="E367" s="21">
        <f t="shared" si="12"/>
        <v>642.17999999999995</v>
      </c>
      <c r="F367" s="21">
        <f t="shared" si="13"/>
        <v>3561.1599999999999</v>
      </c>
      <c r="G367" s="22"/>
      <c r="H367" s="54"/>
      <c r="I367" s="54"/>
      <c r="K367" s="19"/>
      <c r="L367" s="23"/>
      <c r="M367" s="23"/>
      <c r="N367" s="23"/>
      <c r="O367" s="24"/>
      <c r="P367" s="24"/>
    </row>
    <row r="368" s="1" customFormat="1" ht="25.5" customHeight="1">
      <c r="A368" s="25" t="s">
        <v>718</v>
      </c>
      <c r="B368" s="45" t="s">
        <v>719</v>
      </c>
      <c r="C368" s="11" t="s">
        <v>649</v>
      </c>
      <c r="D368" s="21">
        <v>3220.1399999999999</v>
      </c>
      <c r="E368" s="21">
        <f t="shared" si="12"/>
        <v>708.42999999999995</v>
      </c>
      <c r="F368" s="21">
        <f t="shared" si="13"/>
        <v>3928.5699999999997</v>
      </c>
      <c r="G368" s="22"/>
      <c r="H368" s="54"/>
      <c r="I368" s="54"/>
      <c r="K368" s="19"/>
      <c r="L368" s="23"/>
      <c r="M368" s="23"/>
      <c r="N368" s="23"/>
      <c r="O368" s="24"/>
      <c r="P368" s="24"/>
    </row>
    <row r="369" s="1" customFormat="1" ht="25.5" customHeight="1">
      <c r="A369" s="25" t="s">
        <v>720</v>
      </c>
      <c r="B369" s="45" t="s">
        <v>721</v>
      </c>
      <c r="C369" s="11" t="s">
        <v>649</v>
      </c>
      <c r="D369" s="21">
        <v>3425.8699999999999</v>
      </c>
      <c r="E369" s="21">
        <f t="shared" si="12"/>
        <v>753.69000000000005</v>
      </c>
      <c r="F369" s="21">
        <f t="shared" si="13"/>
        <v>4179.5599999999995</v>
      </c>
      <c r="G369" s="22"/>
      <c r="H369" s="54"/>
      <c r="I369" s="54"/>
      <c r="K369" s="19"/>
      <c r="L369" s="23"/>
      <c r="M369" s="23"/>
      <c r="N369" s="23"/>
      <c r="O369" s="24"/>
      <c r="P369" s="24"/>
    </row>
    <row r="370" s="1" customFormat="1" ht="25.5" customHeight="1">
      <c r="A370" s="25" t="s">
        <v>722</v>
      </c>
      <c r="B370" s="45" t="s">
        <v>723</v>
      </c>
      <c r="C370" s="11" t="s">
        <v>649</v>
      </c>
      <c r="D370" s="21">
        <v>3050.4400000000001</v>
      </c>
      <c r="E370" s="21">
        <f t="shared" si="12"/>
        <v>671.10000000000002</v>
      </c>
      <c r="F370" s="21">
        <f t="shared" si="13"/>
        <v>3721.54</v>
      </c>
      <c r="G370" s="22"/>
      <c r="H370" s="54"/>
      <c r="I370" s="54"/>
      <c r="K370" s="19"/>
      <c r="L370" s="23"/>
      <c r="M370" s="23"/>
      <c r="N370" s="23"/>
      <c r="O370" s="24"/>
      <c r="P370" s="24"/>
    </row>
    <row r="371" s="1" customFormat="1" ht="34.5" customHeight="1">
      <c r="A371" s="25" t="s">
        <v>724</v>
      </c>
      <c r="B371" s="45" t="s">
        <v>725</v>
      </c>
      <c r="C371" s="11" t="s">
        <v>649</v>
      </c>
      <c r="D371" s="21">
        <v>3091.2199999999998</v>
      </c>
      <c r="E371" s="21">
        <f t="shared" si="12"/>
        <v>680.07000000000005</v>
      </c>
      <c r="F371" s="21">
        <f t="shared" si="13"/>
        <v>3771.29</v>
      </c>
      <c r="G371" s="22"/>
      <c r="H371" s="54"/>
      <c r="I371" s="54"/>
      <c r="K371" s="19"/>
      <c r="L371" s="23"/>
      <c r="M371" s="23"/>
      <c r="N371" s="23"/>
      <c r="O371" s="24"/>
      <c r="P371" s="24"/>
    </row>
    <row r="372" s="1" customFormat="1" ht="23.25" customHeight="1">
      <c r="A372" s="25" t="s">
        <v>726</v>
      </c>
      <c r="B372" s="45" t="s">
        <v>727</v>
      </c>
      <c r="C372" s="11" t="s">
        <v>649</v>
      </c>
      <c r="D372" s="56">
        <v>2886.3200000000002</v>
      </c>
      <c r="E372" s="21">
        <f t="shared" si="12"/>
        <v>634.99000000000001</v>
      </c>
      <c r="F372" s="21">
        <f t="shared" si="13"/>
        <v>3521.3100000000004</v>
      </c>
      <c r="G372" s="19"/>
      <c r="H372" s="54"/>
      <c r="I372" s="54"/>
      <c r="K372" s="19"/>
      <c r="L372" s="23"/>
      <c r="M372" s="23"/>
      <c r="N372" s="23"/>
      <c r="O372" s="24"/>
      <c r="P372" s="24"/>
    </row>
    <row r="373" s="1" customFormat="1" ht="23.25" customHeight="1">
      <c r="A373" s="25" t="s">
        <v>728</v>
      </c>
      <c r="B373" s="45" t="s">
        <v>729</v>
      </c>
      <c r="C373" s="11" t="s">
        <v>649</v>
      </c>
      <c r="D373" s="21">
        <v>3041</v>
      </c>
      <c r="E373" s="21">
        <f t="shared" si="12"/>
        <v>669.01999999999998</v>
      </c>
      <c r="F373" s="21">
        <f t="shared" si="13"/>
        <v>3710.02</v>
      </c>
      <c r="G373" s="22"/>
      <c r="H373" s="54"/>
      <c r="I373" s="54"/>
      <c r="K373" s="19"/>
      <c r="L373" s="23"/>
      <c r="M373" s="23"/>
      <c r="N373" s="23"/>
      <c r="O373" s="24"/>
      <c r="P373" s="24"/>
    </row>
    <row r="374" s="1" customFormat="1" ht="23.25" customHeight="1">
      <c r="A374" s="25" t="s">
        <v>730</v>
      </c>
      <c r="B374" s="45" t="s">
        <v>731</v>
      </c>
      <c r="C374" s="11" t="s">
        <v>649</v>
      </c>
      <c r="D374" s="21">
        <v>1740.0899999999999</v>
      </c>
      <c r="E374" s="21">
        <f t="shared" si="12"/>
        <v>382.81999999999999</v>
      </c>
      <c r="F374" s="21">
        <f t="shared" si="13"/>
        <v>2122.9099999999999</v>
      </c>
      <c r="G374" s="22"/>
      <c r="H374" s="54"/>
      <c r="I374" s="54"/>
      <c r="K374" s="19"/>
      <c r="L374" s="23"/>
      <c r="M374" s="23"/>
      <c r="N374" s="23"/>
      <c r="O374" s="24"/>
      <c r="P374" s="24"/>
    </row>
    <row r="375" s="1" customFormat="1" ht="23.25" customHeight="1">
      <c r="A375" s="25" t="s">
        <v>732</v>
      </c>
      <c r="B375" s="45" t="s">
        <v>733</v>
      </c>
      <c r="C375" s="11" t="s">
        <v>649</v>
      </c>
      <c r="D375" s="21">
        <v>3078.4299999999998</v>
      </c>
      <c r="E375" s="21">
        <f t="shared" si="12"/>
        <v>677.25</v>
      </c>
      <c r="F375" s="21">
        <f t="shared" si="13"/>
        <v>3755.6799999999998</v>
      </c>
      <c r="G375" s="22"/>
      <c r="H375" s="54"/>
      <c r="I375" s="54"/>
      <c r="K375" s="19"/>
      <c r="L375" s="23"/>
      <c r="M375" s="23"/>
      <c r="N375" s="23"/>
      <c r="O375" s="24"/>
      <c r="P375" s="24"/>
    </row>
    <row r="376" s="1" customFormat="1" ht="23.25" customHeight="1">
      <c r="A376" s="25" t="s">
        <v>734</v>
      </c>
      <c r="B376" s="55" t="s">
        <v>685</v>
      </c>
      <c r="C376" s="11" t="s">
        <v>649</v>
      </c>
      <c r="D376" s="21">
        <v>2556.5500000000002</v>
      </c>
      <c r="E376" s="21">
        <f t="shared" si="12"/>
        <v>562.44000000000005</v>
      </c>
      <c r="F376" s="21">
        <f t="shared" si="13"/>
        <v>3118.9900000000002</v>
      </c>
      <c r="G376" s="22"/>
      <c r="H376" s="54"/>
      <c r="I376" s="54"/>
      <c r="K376" s="19"/>
      <c r="L376" s="23"/>
      <c r="M376" s="23"/>
      <c r="N376" s="23"/>
      <c r="O376" s="24"/>
      <c r="P376" s="24"/>
    </row>
    <row r="377" s="1" customFormat="1" ht="23.25" customHeight="1">
      <c r="A377" s="25" t="s">
        <v>735</v>
      </c>
      <c r="B377" s="45" t="s">
        <v>736</v>
      </c>
      <c r="C377" s="11" t="s">
        <v>649</v>
      </c>
      <c r="D377" s="21">
        <v>1841.5599999999999</v>
      </c>
      <c r="E377" s="21">
        <f t="shared" si="12"/>
        <v>405.13999999999999</v>
      </c>
      <c r="F377" s="21">
        <f t="shared" si="13"/>
        <v>2246.6999999999998</v>
      </c>
      <c r="G377" s="22"/>
      <c r="H377" s="54"/>
      <c r="I377" s="54"/>
      <c r="K377" s="19"/>
      <c r="L377" s="23"/>
      <c r="M377" s="23"/>
      <c r="N377" s="23"/>
      <c r="O377" s="24"/>
      <c r="P377" s="24"/>
    </row>
    <row r="378" s="1" customFormat="1" ht="23.25" customHeight="1">
      <c r="A378" s="25" t="s">
        <v>737</v>
      </c>
      <c r="B378" s="45" t="s">
        <v>738</v>
      </c>
      <c r="C378" s="11" t="s">
        <v>649</v>
      </c>
      <c r="D378" s="21">
        <v>2657.3699999999999</v>
      </c>
      <c r="E378" s="21">
        <f t="shared" si="12"/>
        <v>584.62</v>
      </c>
      <c r="F378" s="21">
        <f t="shared" si="13"/>
        <v>3241.9899999999998</v>
      </c>
      <c r="G378" s="22"/>
      <c r="H378" s="54"/>
      <c r="I378" s="54"/>
      <c r="K378" s="19"/>
      <c r="L378" s="23"/>
      <c r="M378" s="23"/>
      <c r="N378" s="23"/>
      <c r="O378" s="24"/>
      <c r="P378" s="24"/>
    </row>
    <row r="379" s="1" customFormat="1" ht="23.25" customHeight="1">
      <c r="A379" s="25" t="s">
        <v>739</v>
      </c>
      <c r="B379" s="45" t="s">
        <v>740</v>
      </c>
      <c r="C379" s="11" t="s">
        <v>649</v>
      </c>
      <c r="D379" s="21">
        <v>4049.2600000000002</v>
      </c>
      <c r="E379" s="21">
        <f t="shared" si="12"/>
        <v>890.84000000000003</v>
      </c>
      <c r="F379" s="21">
        <f t="shared" si="13"/>
        <v>4940.1000000000004</v>
      </c>
      <c r="G379" s="22"/>
      <c r="H379" s="54"/>
      <c r="I379" s="54"/>
      <c r="K379" s="19"/>
      <c r="L379" s="23"/>
      <c r="M379" s="23"/>
      <c r="N379" s="23"/>
      <c r="O379" s="24"/>
      <c r="P379" s="24"/>
    </row>
    <row r="380" s="1" customFormat="1" ht="23.25" customHeight="1">
      <c r="A380" s="25" t="s">
        <v>741</v>
      </c>
      <c r="B380" s="45" t="s">
        <v>742</v>
      </c>
      <c r="C380" s="11" t="s">
        <v>649</v>
      </c>
      <c r="D380" s="21">
        <v>2958.0100000000002</v>
      </c>
      <c r="E380" s="21">
        <f t="shared" si="12"/>
        <v>650.75999999999999</v>
      </c>
      <c r="F380" s="21">
        <f t="shared" si="13"/>
        <v>3608.7700000000004</v>
      </c>
      <c r="G380" s="22"/>
      <c r="H380" s="54"/>
      <c r="I380" s="54"/>
      <c r="K380" s="19"/>
      <c r="L380" s="23"/>
      <c r="M380" s="23"/>
      <c r="N380" s="23"/>
      <c r="O380" s="24"/>
      <c r="P380" s="24"/>
    </row>
    <row r="381" s="1" customFormat="1" ht="23.25" customHeight="1">
      <c r="A381" s="25" t="s">
        <v>743</v>
      </c>
      <c r="B381" s="45" t="s">
        <v>744</v>
      </c>
      <c r="C381" s="11" t="s">
        <v>649</v>
      </c>
      <c r="D381" s="21">
        <v>1582.9000000000001</v>
      </c>
      <c r="E381" s="21">
        <f t="shared" si="12"/>
        <v>348.24000000000001</v>
      </c>
      <c r="F381" s="21">
        <f t="shared" si="13"/>
        <v>1931.1400000000001</v>
      </c>
      <c r="G381" s="22"/>
      <c r="H381" s="54"/>
      <c r="I381" s="54"/>
      <c r="K381" s="19"/>
      <c r="L381" s="23"/>
      <c r="M381" s="23"/>
      <c r="N381" s="23"/>
      <c r="O381" s="24"/>
      <c r="P381" s="24"/>
    </row>
    <row r="382" s="1" customFormat="1" ht="23.25" customHeight="1">
      <c r="A382" s="25" t="s">
        <v>745</v>
      </c>
      <c r="B382" s="45" t="s">
        <v>746</v>
      </c>
      <c r="C382" s="11" t="s">
        <v>649</v>
      </c>
      <c r="D382" s="21">
        <v>1951.46</v>
      </c>
      <c r="E382" s="21">
        <f t="shared" si="12"/>
        <v>429.31999999999999</v>
      </c>
      <c r="F382" s="21">
        <f t="shared" si="13"/>
        <v>2380.7800000000002</v>
      </c>
      <c r="G382" s="22"/>
      <c r="H382" s="54"/>
      <c r="I382" s="54"/>
      <c r="K382" s="19"/>
      <c r="L382" s="23"/>
      <c r="M382" s="23"/>
      <c r="N382" s="23"/>
      <c r="O382" s="24"/>
      <c r="P382" s="24"/>
    </row>
    <row r="383" s="1" customFormat="1" ht="23.25" customHeight="1">
      <c r="A383" s="25" t="s">
        <v>747</v>
      </c>
      <c r="B383" s="45" t="s">
        <v>748</v>
      </c>
      <c r="C383" s="11" t="s">
        <v>649</v>
      </c>
      <c r="D383" s="21">
        <v>2669.2600000000002</v>
      </c>
      <c r="E383" s="21">
        <f t="shared" si="12"/>
        <v>587.24000000000001</v>
      </c>
      <c r="F383" s="21">
        <f t="shared" si="13"/>
        <v>3256.5</v>
      </c>
      <c r="G383" s="22"/>
      <c r="H383" s="54"/>
      <c r="I383" s="54"/>
      <c r="K383" s="19"/>
      <c r="L383" s="23"/>
      <c r="M383" s="23"/>
      <c r="N383" s="23"/>
      <c r="O383" s="24"/>
      <c r="P383" s="24"/>
    </row>
    <row r="384" s="1" customFormat="1" ht="23.25" customHeight="1">
      <c r="A384" s="25" t="s">
        <v>749</v>
      </c>
      <c r="B384" s="45" t="s">
        <v>675</v>
      </c>
      <c r="C384" s="11" t="s">
        <v>649</v>
      </c>
      <c r="D384" s="21">
        <v>2718.5900000000001</v>
      </c>
      <c r="E384" s="21">
        <f t="shared" si="12"/>
        <v>598.09000000000003</v>
      </c>
      <c r="F384" s="21">
        <f t="shared" si="13"/>
        <v>3316.6800000000003</v>
      </c>
      <c r="G384" s="22"/>
      <c r="H384" s="54"/>
      <c r="I384" s="54"/>
      <c r="K384" s="19"/>
      <c r="L384" s="23"/>
      <c r="M384" s="23"/>
      <c r="N384" s="23"/>
      <c r="O384" s="24"/>
      <c r="P384" s="24"/>
    </row>
    <row r="385" s="1" customFormat="1" ht="23.25" customHeight="1">
      <c r="A385" s="25" t="s">
        <v>750</v>
      </c>
      <c r="B385" s="45" t="s">
        <v>751</v>
      </c>
      <c r="C385" s="11" t="s">
        <v>649</v>
      </c>
      <c r="D385" s="21">
        <v>3260.9299999999998</v>
      </c>
      <c r="E385" s="21">
        <f t="shared" si="12"/>
        <v>717.39999999999998</v>
      </c>
      <c r="F385" s="21">
        <f t="shared" si="13"/>
        <v>3978.3299999999999</v>
      </c>
      <c r="G385" s="22"/>
      <c r="H385" s="54"/>
      <c r="I385" s="54"/>
      <c r="K385" s="19"/>
      <c r="L385" s="23"/>
      <c r="M385" s="23"/>
      <c r="N385" s="23"/>
      <c r="O385" s="24"/>
      <c r="P385" s="24"/>
    </row>
    <row r="386" s="1" customFormat="1" ht="23.25" customHeight="1">
      <c r="A386" s="25" t="s">
        <v>752</v>
      </c>
      <c r="B386" s="45" t="s">
        <v>753</v>
      </c>
      <c r="C386" s="11" t="s">
        <v>649</v>
      </c>
      <c r="D386" s="21">
        <v>3884.5900000000001</v>
      </c>
      <c r="E386" s="21">
        <f t="shared" si="12"/>
        <v>854.61000000000001</v>
      </c>
      <c r="F386" s="21">
        <f t="shared" si="13"/>
        <v>4739.1999999999998</v>
      </c>
      <c r="G386" s="22"/>
      <c r="H386" s="54"/>
      <c r="I386" s="54"/>
      <c r="K386" s="19"/>
      <c r="L386" s="23"/>
      <c r="M386" s="23"/>
      <c r="N386" s="23"/>
      <c r="O386" s="24"/>
      <c r="P386" s="24"/>
    </row>
    <row r="387" s="1" customFormat="1" ht="23.25" customHeight="1">
      <c r="A387" s="25" t="s">
        <v>754</v>
      </c>
      <c r="B387" s="45" t="s">
        <v>755</v>
      </c>
      <c r="C387" s="11" t="s">
        <v>649</v>
      </c>
      <c r="D387" s="21">
        <v>1859.79</v>
      </c>
      <c r="E387" s="21">
        <f t="shared" si="12"/>
        <v>409.14999999999998</v>
      </c>
      <c r="F387" s="21">
        <f t="shared" si="13"/>
        <v>2268.9400000000001</v>
      </c>
      <c r="G387" s="22"/>
      <c r="H387" s="54"/>
      <c r="I387" s="54"/>
      <c r="K387" s="19"/>
      <c r="L387" s="23"/>
      <c r="M387" s="23"/>
      <c r="N387" s="23"/>
      <c r="O387" s="24"/>
      <c r="P387" s="24"/>
    </row>
    <row r="388" s="1" customFormat="1" ht="23.25" customHeight="1">
      <c r="A388" s="25" t="s">
        <v>756</v>
      </c>
      <c r="B388" s="45" t="s">
        <v>757</v>
      </c>
      <c r="C388" s="11" t="s">
        <v>649</v>
      </c>
      <c r="D388" s="21">
        <v>2133.7600000000002</v>
      </c>
      <c r="E388" s="21">
        <f t="shared" si="12"/>
        <v>469.43000000000001</v>
      </c>
      <c r="F388" s="21">
        <f t="shared" si="13"/>
        <v>2603.1900000000001</v>
      </c>
      <c r="G388" s="22"/>
      <c r="H388" s="54"/>
      <c r="I388" s="54"/>
      <c r="K388" s="19"/>
      <c r="L388" s="23"/>
      <c r="M388" s="23"/>
      <c r="N388" s="23"/>
      <c r="O388" s="24"/>
      <c r="P388" s="24"/>
    </row>
    <row r="389" s="1" customFormat="1" ht="23.25" customHeight="1">
      <c r="A389" s="25" t="s">
        <v>758</v>
      </c>
      <c r="B389" s="45" t="s">
        <v>759</v>
      </c>
      <c r="C389" s="11" t="s">
        <v>649</v>
      </c>
      <c r="D389" s="21">
        <v>2691.8499999999999</v>
      </c>
      <c r="E389" s="21">
        <f t="shared" si="12"/>
        <v>592.21000000000004</v>
      </c>
      <c r="F389" s="21">
        <f t="shared" si="13"/>
        <v>3284.0599999999999</v>
      </c>
      <c r="G389" s="22"/>
      <c r="H389" s="54"/>
      <c r="I389" s="54"/>
      <c r="K389" s="19"/>
      <c r="L389" s="23"/>
      <c r="M389" s="23"/>
      <c r="N389" s="23"/>
      <c r="O389" s="24"/>
      <c r="P389" s="24"/>
    </row>
    <row r="390" s="1" customFormat="1" ht="23.25" customHeight="1">
      <c r="A390" s="25" t="s">
        <v>760</v>
      </c>
      <c r="B390" s="45" t="s">
        <v>761</v>
      </c>
      <c r="C390" s="11" t="s">
        <v>649</v>
      </c>
      <c r="D390" s="21">
        <v>2999.1500000000001</v>
      </c>
      <c r="E390" s="21">
        <f t="shared" si="12"/>
        <v>659.80999999999995</v>
      </c>
      <c r="F390" s="21">
        <f t="shared" si="13"/>
        <v>3658.96</v>
      </c>
      <c r="G390" s="22"/>
      <c r="H390" s="54"/>
      <c r="I390" s="54"/>
      <c r="K390" s="19"/>
      <c r="L390" s="23"/>
      <c r="M390" s="23"/>
      <c r="N390" s="23"/>
      <c r="O390" s="24"/>
      <c r="P390" s="24"/>
    </row>
    <row r="391" s="1" customFormat="1" ht="23.25" customHeight="1">
      <c r="A391" s="25" t="s">
        <v>762</v>
      </c>
      <c r="B391" s="45" t="s">
        <v>763</v>
      </c>
      <c r="C391" s="11" t="s">
        <v>649</v>
      </c>
      <c r="D391" s="21">
        <v>1997.5</v>
      </c>
      <c r="E391" s="21">
        <f t="shared" si="12"/>
        <v>439.44999999999999</v>
      </c>
      <c r="F391" s="21">
        <f t="shared" si="13"/>
        <v>2436.9499999999998</v>
      </c>
      <c r="G391" s="22"/>
      <c r="H391" s="54"/>
      <c r="I391" s="54"/>
      <c r="K391" s="19"/>
      <c r="L391" s="23"/>
      <c r="M391" s="23"/>
      <c r="N391" s="23"/>
      <c r="O391" s="24"/>
      <c r="P391" s="24"/>
    </row>
    <row r="392" s="1" customFormat="1" ht="23.25" customHeight="1">
      <c r="A392" s="25" t="s">
        <v>764</v>
      </c>
      <c r="B392" s="45" t="s">
        <v>765</v>
      </c>
      <c r="C392" s="11" t="s">
        <v>649</v>
      </c>
      <c r="D392" s="21">
        <v>3186.75</v>
      </c>
      <c r="E392" s="21">
        <f t="shared" si="12"/>
        <v>701.09000000000003</v>
      </c>
      <c r="F392" s="21">
        <f t="shared" si="13"/>
        <v>3887.8400000000001</v>
      </c>
      <c r="G392" s="22"/>
      <c r="H392" s="54"/>
      <c r="I392" s="54"/>
      <c r="K392" s="19"/>
      <c r="L392" s="23"/>
      <c r="M392" s="23"/>
      <c r="N392" s="23"/>
      <c r="O392" s="24"/>
      <c r="P392" s="24"/>
    </row>
    <row r="393" s="1" customFormat="1" ht="23.25" customHeight="1">
      <c r="A393" s="25" t="s">
        <v>766</v>
      </c>
      <c r="B393" s="45" t="s">
        <v>767</v>
      </c>
      <c r="C393" s="11" t="s">
        <v>649</v>
      </c>
      <c r="D393" s="21">
        <v>1492.25</v>
      </c>
      <c r="E393" s="21">
        <f t="shared" si="12"/>
        <v>328.30000000000001</v>
      </c>
      <c r="F393" s="21">
        <f t="shared" si="13"/>
        <v>1820.55</v>
      </c>
      <c r="G393" s="22"/>
      <c r="H393" s="54"/>
      <c r="I393" s="54"/>
      <c r="K393" s="19"/>
      <c r="L393" s="23"/>
      <c r="M393" s="23"/>
      <c r="N393" s="23"/>
      <c r="O393" s="24"/>
      <c r="P393" s="24"/>
    </row>
    <row r="394" s="1" customFormat="1" ht="23.25" customHeight="1">
      <c r="A394" s="25" t="s">
        <v>768</v>
      </c>
      <c r="B394" s="45" t="s">
        <v>769</v>
      </c>
      <c r="C394" s="11" t="s">
        <v>649</v>
      </c>
      <c r="D394" s="21">
        <v>2522.9499999999998</v>
      </c>
      <c r="E394" s="21">
        <f t="shared" si="12"/>
        <v>555.04999999999995</v>
      </c>
      <c r="F394" s="21">
        <f t="shared" si="13"/>
        <v>3078</v>
      </c>
      <c r="G394" s="22"/>
      <c r="H394" s="54"/>
      <c r="I394" s="54"/>
      <c r="K394" s="19"/>
      <c r="L394" s="23"/>
      <c r="M394" s="23"/>
      <c r="N394" s="23"/>
      <c r="O394" s="24"/>
      <c r="P394" s="24"/>
    </row>
    <row r="395" s="1" customFormat="1" ht="23.25" customHeight="1">
      <c r="A395" s="25" t="s">
        <v>770</v>
      </c>
      <c r="B395" s="45" t="s">
        <v>771</v>
      </c>
      <c r="C395" s="11" t="s">
        <v>649</v>
      </c>
      <c r="D395" s="21">
        <v>3819.8000000000002</v>
      </c>
      <c r="E395" s="21">
        <f t="shared" si="12"/>
        <v>840.36000000000001</v>
      </c>
      <c r="F395" s="21">
        <f t="shared" si="13"/>
        <v>4660.1599999999999</v>
      </c>
      <c r="G395" s="22"/>
      <c r="H395" s="54"/>
      <c r="I395" s="54"/>
      <c r="K395" s="19"/>
      <c r="L395" s="23"/>
      <c r="M395" s="23"/>
      <c r="N395" s="23"/>
      <c r="O395" s="24"/>
      <c r="P395" s="24"/>
    </row>
    <row r="396" s="1" customFormat="1" ht="23.25" customHeight="1">
      <c r="A396" s="25" t="s">
        <v>772</v>
      </c>
      <c r="B396" s="45" t="s">
        <v>773</v>
      </c>
      <c r="C396" s="11" t="s">
        <v>649</v>
      </c>
      <c r="D396" s="21">
        <v>3953.3600000000001</v>
      </c>
      <c r="E396" s="21">
        <f t="shared" si="12"/>
        <v>869.74000000000001</v>
      </c>
      <c r="F396" s="21">
        <f t="shared" si="13"/>
        <v>4823.1000000000004</v>
      </c>
      <c r="G396" s="22"/>
      <c r="H396" s="54"/>
      <c r="I396" s="54"/>
      <c r="K396" s="19"/>
      <c r="L396" s="23"/>
      <c r="M396" s="23"/>
      <c r="N396" s="23"/>
      <c r="O396" s="24"/>
      <c r="P396" s="24"/>
    </row>
    <row r="397" s="1" customFormat="1" ht="23.25" customHeight="1">
      <c r="A397" s="25" t="s">
        <v>774</v>
      </c>
      <c r="B397" s="45" t="s">
        <v>775</v>
      </c>
      <c r="C397" s="11" t="s">
        <v>649</v>
      </c>
      <c r="D397" s="21">
        <v>2924.9299999999998</v>
      </c>
      <c r="E397" s="21">
        <f t="shared" si="12"/>
        <v>643.48000000000002</v>
      </c>
      <c r="F397" s="21">
        <f t="shared" si="13"/>
        <v>3568.4099999999999</v>
      </c>
      <c r="G397" s="22"/>
      <c r="H397" s="54"/>
      <c r="I397" s="54"/>
      <c r="K397" s="19"/>
      <c r="L397" s="23"/>
      <c r="M397" s="23"/>
      <c r="N397" s="23"/>
      <c r="O397" s="24"/>
      <c r="P397" s="24"/>
    </row>
    <row r="398" s="1" customFormat="1" ht="37.5" customHeight="1">
      <c r="A398" s="25" t="s">
        <v>776</v>
      </c>
      <c r="B398" s="55" t="s">
        <v>777</v>
      </c>
      <c r="C398" s="11" t="s">
        <v>649</v>
      </c>
      <c r="D398" s="21">
        <v>2885.6799999999998</v>
      </c>
      <c r="E398" s="21">
        <f t="shared" si="12"/>
        <v>634.85000000000002</v>
      </c>
      <c r="F398" s="21">
        <f t="shared" si="13"/>
        <v>3520.5299999999997</v>
      </c>
      <c r="G398" s="22"/>
      <c r="H398" s="54"/>
      <c r="I398" s="54"/>
      <c r="K398" s="19"/>
      <c r="L398" s="23"/>
      <c r="M398" s="23"/>
      <c r="N398" s="23"/>
      <c r="O398" s="24"/>
      <c r="P398" s="24"/>
    </row>
    <row r="399" s="1" customFormat="1" ht="23.25" customHeight="1">
      <c r="A399" s="25" t="s">
        <v>778</v>
      </c>
      <c r="B399" s="45" t="s">
        <v>779</v>
      </c>
      <c r="C399" s="11" t="s">
        <v>649</v>
      </c>
      <c r="D399" s="21">
        <v>1768.0699999999999</v>
      </c>
      <c r="E399" s="21">
        <f t="shared" si="12"/>
        <v>388.98000000000002</v>
      </c>
      <c r="F399" s="21">
        <f t="shared" si="13"/>
        <v>2157.0500000000002</v>
      </c>
      <c r="G399" s="22"/>
      <c r="H399" s="54"/>
      <c r="I399" s="54"/>
      <c r="K399" s="19"/>
      <c r="L399" s="23"/>
      <c r="M399" s="23"/>
      <c r="N399" s="23"/>
      <c r="O399" s="24"/>
      <c r="P399" s="24"/>
    </row>
    <row r="400" s="1" customFormat="1" ht="23.25" customHeight="1">
      <c r="A400" s="25" t="s">
        <v>780</v>
      </c>
      <c r="B400" s="45" t="s">
        <v>781</v>
      </c>
      <c r="C400" s="11" t="s">
        <v>649</v>
      </c>
      <c r="D400" s="21">
        <v>2897.4200000000001</v>
      </c>
      <c r="E400" s="21">
        <f t="shared" si="12"/>
        <v>637.42999999999995</v>
      </c>
      <c r="F400" s="21">
        <f t="shared" si="13"/>
        <v>3534.8499999999999</v>
      </c>
      <c r="G400" s="22"/>
      <c r="H400" s="54"/>
      <c r="I400" s="54"/>
      <c r="K400" s="19"/>
      <c r="L400" s="23"/>
      <c r="M400" s="23"/>
      <c r="N400" s="23"/>
      <c r="O400" s="24"/>
      <c r="P400" s="24"/>
    </row>
    <row r="401" s="1" customFormat="1" ht="23.25" customHeight="1">
      <c r="A401" s="25" t="s">
        <v>782</v>
      </c>
      <c r="B401" s="45" t="s">
        <v>783</v>
      </c>
      <c r="C401" s="11" t="s">
        <v>649</v>
      </c>
      <c r="D401" s="21">
        <v>2528.5700000000002</v>
      </c>
      <c r="E401" s="21">
        <f t="shared" si="12"/>
        <v>556.28999999999996</v>
      </c>
      <c r="F401" s="21">
        <f t="shared" si="13"/>
        <v>3084.8600000000001</v>
      </c>
      <c r="G401" s="22"/>
      <c r="H401" s="54"/>
      <c r="I401" s="54"/>
      <c r="K401" s="19"/>
      <c r="L401" s="23"/>
      <c r="M401" s="23"/>
      <c r="N401" s="23"/>
      <c r="O401" s="24"/>
      <c r="P401" s="24"/>
    </row>
    <row r="402" s="1" customFormat="1" ht="23.25" customHeight="1">
      <c r="A402" s="25" t="s">
        <v>784</v>
      </c>
      <c r="B402" s="45" t="s">
        <v>785</v>
      </c>
      <c r="C402" s="11" t="s">
        <v>649</v>
      </c>
      <c r="D402" s="21">
        <v>5601.5600000000004</v>
      </c>
      <c r="E402" s="21">
        <f t="shared" si="12"/>
        <v>1232.3399999999999</v>
      </c>
      <c r="F402" s="21">
        <f t="shared" si="13"/>
        <v>6833.9000000000005</v>
      </c>
      <c r="G402" s="22"/>
      <c r="H402" s="54"/>
      <c r="I402" s="54"/>
      <c r="K402" s="19"/>
      <c r="L402" s="23"/>
      <c r="M402" s="23"/>
      <c r="N402" s="23"/>
      <c r="O402" s="24"/>
      <c r="P402" s="24"/>
    </row>
    <row r="403" s="1" customFormat="1" ht="23.25" customHeight="1">
      <c r="A403" s="25" t="s">
        <v>786</v>
      </c>
      <c r="B403" s="45" t="s">
        <v>787</v>
      </c>
      <c r="C403" s="11" t="s">
        <v>649</v>
      </c>
      <c r="D403" s="21">
        <v>3603.5599999999999</v>
      </c>
      <c r="E403" s="21">
        <f t="shared" si="12"/>
        <v>792.77999999999997</v>
      </c>
      <c r="F403" s="21">
        <f t="shared" si="13"/>
        <v>4396.3400000000001</v>
      </c>
      <c r="G403" s="22"/>
      <c r="H403" s="54"/>
      <c r="I403" s="54"/>
      <c r="K403" s="19"/>
      <c r="L403" s="23"/>
      <c r="M403" s="23"/>
      <c r="N403" s="23"/>
      <c r="O403" s="24"/>
      <c r="P403" s="24"/>
    </row>
    <row r="404" s="1" customFormat="1" ht="22.5" customHeight="1">
      <c r="A404" s="25" t="s">
        <v>788</v>
      </c>
      <c r="B404" s="45" t="s">
        <v>789</v>
      </c>
      <c r="C404" s="11" t="s">
        <v>649</v>
      </c>
      <c r="D404" s="21">
        <v>3643.3000000000002</v>
      </c>
      <c r="E404" s="21">
        <f t="shared" si="12"/>
        <v>801.52999999999997</v>
      </c>
      <c r="F404" s="21">
        <f t="shared" si="13"/>
        <v>4444.8299999999999</v>
      </c>
      <c r="G404" s="22"/>
      <c r="H404" s="54"/>
      <c r="I404" s="54"/>
      <c r="K404" s="19"/>
      <c r="L404" s="23"/>
      <c r="M404" s="23"/>
      <c r="N404" s="23"/>
      <c r="O404" s="24"/>
      <c r="P404" s="24"/>
    </row>
    <row r="405" s="1" customFormat="1" ht="22.5" customHeight="1">
      <c r="A405" s="25" t="s">
        <v>790</v>
      </c>
      <c r="B405" s="45" t="s">
        <v>791</v>
      </c>
      <c r="C405" s="11" t="s">
        <v>649</v>
      </c>
      <c r="D405" s="21">
        <v>3257.1500000000001</v>
      </c>
      <c r="E405" s="21">
        <f t="shared" si="12"/>
        <v>716.57000000000005</v>
      </c>
      <c r="F405" s="21">
        <f t="shared" si="13"/>
        <v>3973.7200000000003</v>
      </c>
      <c r="G405" s="22"/>
      <c r="H405" s="54"/>
      <c r="I405" s="54"/>
      <c r="K405" s="19"/>
      <c r="L405" s="23"/>
      <c r="M405" s="23"/>
      <c r="N405" s="23"/>
      <c r="O405" s="24"/>
      <c r="P405" s="24"/>
    </row>
    <row r="406" s="1" customFormat="1" ht="36" customHeight="1">
      <c r="A406" s="25" t="s">
        <v>792</v>
      </c>
      <c r="B406" s="55" t="s">
        <v>793</v>
      </c>
      <c r="C406" s="11" t="s">
        <v>649</v>
      </c>
      <c r="D406" s="21">
        <v>4218.4700000000003</v>
      </c>
      <c r="E406" s="21">
        <f t="shared" si="12"/>
        <v>928.05999999999995</v>
      </c>
      <c r="F406" s="21">
        <f t="shared" si="13"/>
        <v>5146.5300000000007</v>
      </c>
      <c r="G406" s="22"/>
      <c r="H406" s="54"/>
      <c r="I406" s="54"/>
      <c r="K406" s="19"/>
      <c r="L406" s="23"/>
      <c r="M406" s="23"/>
      <c r="N406" s="23"/>
      <c r="O406" s="24"/>
      <c r="P406" s="24"/>
    </row>
    <row r="407" s="1" customFormat="1" ht="43.5" customHeight="1">
      <c r="A407" s="25" t="s">
        <v>794</v>
      </c>
      <c r="B407" s="55" t="s">
        <v>795</v>
      </c>
      <c r="C407" s="11" t="s">
        <v>649</v>
      </c>
      <c r="D407" s="21">
        <v>3861.6900000000001</v>
      </c>
      <c r="E407" s="21">
        <f t="shared" si="12"/>
        <v>849.57000000000005</v>
      </c>
      <c r="F407" s="21">
        <f t="shared" si="13"/>
        <v>4711.2600000000002</v>
      </c>
      <c r="G407" s="22"/>
      <c r="H407" s="54"/>
      <c r="I407" s="54"/>
      <c r="K407" s="19"/>
      <c r="L407" s="23"/>
      <c r="M407" s="23"/>
      <c r="N407" s="23"/>
      <c r="O407" s="24"/>
      <c r="P407" s="24"/>
    </row>
    <row r="408" s="1" customFormat="1" ht="22.5" customHeight="1">
      <c r="A408" s="25" t="s">
        <v>796</v>
      </c>
      <c r="B408" s="45" t="s">
        <v>797</v>
      </c>
      <c r="C408" s="11" t="s">
        <v>649</v>
      </c>
      <c r="D408" s="21">
        <v>2857.1799999999998</v>
      </c>
      <c r="E408" s="21">
        <f t="shared" si="12"/>
        <v>628.58000000000004</v>
      </c>
      <c r="F408" s="21">
        <f t="shared" si="13"/>
        <v>3485.7599999999998</v>
      </c>
      <c r="G408" s="22"/>
      <c r="H408" s="54"/>
      <c r="I408" s="54"/>
      <c r="K408" s="19"/>
      <c r="L408" s="23"/>
      <c r="M408" s="23"/>
      <c r="N408" s="23"/>
      <c r="O408" s="24"/>
      <c r="P408" s="24"/>
    </row>
    <row r="409" s="1" customFormat="1" ht="22.5" customHeight="1">
      <c r="A409" s="25" t="s">
        <v>798</v>
      </c>
      <c r="B409" s="45" t="s">
        <v>799</v>
      </c>
      <c r="C409" s="11" t="s">
        <v>649</v>
      </c>
      <c r="D409" s="21">
        <v>1887.1099999999999</v>
      </c>
      <c r="E409" s="21">
        <f t="shared" si="12"/>
        <v>415.16000000000003</v>
      </c>
      <c r="F409" s="21">
        <f t="shared" si="13"/>
        <v>2302.27</v>
      </c>
      <c r="G409" s="22"/>
      <c r="H409" s="54"/>
      <c r="I409" s="54"/>
      <c r="K409" s="19"/>
      <c r="L409" s="23"/>
      <c r="M409" s="23"/>
      <c r="N409" s="23"/>
      <c r="O409" s="24"/>
      <c r="P409" s="24"/>
    </row>
    <row r="410" s="1" customFormat="1" ht="34.5" customHeight="1">
      <c r="A410" s="25" t="s">
        <v>800</v>
      </c>
      <c r="B410" s="45" t="s">
        <v>801</v>
      </c>
      <c r="C410" s="11" t="s">
        <v>649</v>
      </c>
      <c r="D410" s="21">
        <v>4996.5299999999997</v>
      </c>
      <c r="E410" s="21">
        <f t="shared" si="12"/>
        <v>1099.24</v>
      </c>
      <c r="F410" s="21">
        <f t="shared" si="13"/>
        <v>6095.7699999999995</v>
      </c>
      <c r="G410" s="22"/>
      <c r="H410" s="54"/>
      <c r="I410" s="54"/>
      <c r="K410" s="19"/>
      <c r="L410" s="23"/>
      <c r="M410" s="23"/>
      <c r="N410" s="23"/>
      <c r="O410" s="24"/>
      <c r="P410" s="24"/>
    </row>
    <row r="411" s="1" customFormat="1" ht="20.25" customHeight="1">
      <c r="A411" s="25" t="s">
        <v>802</v>
      </c>
      <c r="B411" s="45" t="s">
        <v>803</v>
      </c>
      <c r="C411" s="11" t="s">
        <v>649</v>
      </c>
      <c r="D411" s="21">
        <v>4073.2800000000002</v>
      </c>
      <c r="E411" s="21">
        <f t="shared" si="12"/>
        <v>896.12</v>
      </c>
      <c r="F411" s="21">
        <f t="shared" si="13"/>
        <v>4969.4000000000005</v>
      </c>
      <c r="G411" s="22"/>
      <c r="H411" s="54"/>
      <c r="I411" s="54"/>
      <c r="K411" s="19"/>
      <c r="L411" s="23"/>
      <c r="M411" s="23"/>
      <c r="N411" s="23"/>
      <c r="O411" s="24"/>
      <c r="P411" s="24"/>
    </row>
    <row r="412" s="1" customFormat="1" ht="20.25" customHeight="1">
      <c r="A412" s="25" t="s">
        <v>804</v>
      </c>
      <c r="B412" s="45" t="s">
        <v>805</v>
      </c>
      <c r="C412" s="11" t="s">
        <v>649</v>
      </c>
      <c r="D412" s="21">
        <v>2698.6199999999999</v>
      </c>
      <c r="E412" s="21">
        <f t="shared" si="12"/>
        <v>593.70000000000005</v>
      </c>
      <c r="F412" s="21">
        <f t="shared" si="13"/>
        <v>3292.3199999999997</v>
      </c>
      <c r="G412" s="22"/>
      <c r="H412" s="54"/>
      <c r="I412" s="54"/>
      <c r="K412" s="19"/>
      <c r="L412" s="23"/>
      <c r="M412" s="23"/>
      <c r="N412" s="23"/>
      <c r="O412" s="24"/>
      <c r="P412" s="24"/>
    </row>
    <row r="413" s="1" customFormat="1" ht="20.25" customHeight="1">
      <c r="A413" s="25" t="s">
        <v>806</v>
      </c>
      <c r="B413" s="45" t="s">
        <v>807</v>
      </c>
      <c r="C413" s="11" t="s">
        <v>649</v>
      </c>
      <c r="D413" s="21">
        <v>1739.0799999999999</v>
      </c>
      <c r="E413" s="21">
        <f t="shared" si="12"/>
        <v>382.60000000000002</v>
      </c>
      <c r="F413" s="21">
        <f t="shared" si="13"/>
        <v>2121.6799999999998</v>
      </c>
      <c r="G413" s="22"/>
      <c r="H413" s="54"/>
      <c r="I413" s="54"/>
      <c r="K413" s="19"/>
      <c r="L413" s="23"/>
      <c r="M413" s="23"/>
      <c r="N413" s="23"/>
      <c r="O413" s="24"/>
      <c r="P413" s="24"/>
    </row>
    <row r="414" s="1" customFormat="1" ht="20.25" customHeight="1">
      <c r="A414" s="25" t="s">
        <v>808</v>
      </c>
      <c r="B414" s="45" t="s">
        <v>809</v>
      </c>
      <c r="C414" s="11" t="s">
        <v>649</v>
      </c>
      <c r="D414" s="21">
        <v>4800.7600000000002</v>
      </c>
      <c r="E414" s="21">
        <f t="shared" si="12"/>
        <v>1056.1700000000001</v>
      </c>
      <c r="F414" s="21">
        <f t="shared" si="13"/>
        <v>5856.9300000000003</v>
      </c>
      <c r="G414" s="22"/>
      <c r="H414" s="54"/>
      <c r="I414" s="54"/>
      <c r="K414" s="19"/>
      <c r="L414" s="23"/>
      <c r="M414" s="23"/>
      <c r="N414" s="23"/>
      <c r="O414" s="24"/>
      <c r="P414" s="24"/>
    </row>
    <row r="415" s="1" customFormat="1" ht="21.75" customHeight="1">
      <c r="A415" s="25" t="s">
        <v>810</v>
      </c>
      <c r="B415" s="45" t="s">
        <v>811</v>
      </c>
      <c r="C415" s="11" t="s">
        <v>649</v>
      </c>
      <c r="D415" s="56">
        <v>4340.4200000000001</v>
      </c>
      <c r="E415" s="21">
        <f t="shared" si="12"/>
        <v>954.88999999999999</v>
      </c>
      <c r="F415" s="21">
        <f t="shared" si="13"/>
        <v>5295.3100000000004</v>
      </c>
      <c r="G415" s="19"/>
      <c r="H415" s="54"/>
      <c r="I415" s="54"/>
      <c r="K415" s="19"/>
      <c r="L415" s="23"/>
      <c r="M415" s="23"/>
      <c r="N415" s="23"/>
      <c r="O415" s="24"/>
      <c r="P415" s="24"/>
    </row>
    <row r="416" s="1" customFormat="1" ht="21.75" customHeight="1">
      <c r="A416" s="25" t="s">
        <v>812</v>
      </c>
      <c r="B416" s="45" t="s">
        <v>813</v>
      </c>
      <c r="C416" s="11" t="s">
        <v>649</v>
      </c>
      <c r="D416" s="21">
        <v>3103.6599999999999</v>
      </c>
      <c r="E416" s="21">
        <f t="shared" si="12"/>
        <v>682.80999999999995</v>
      </c>
      <c r="F416" s="21">
        <f t="shared" si="13"/>
        <v>3786.4699999999998</v>
      </c>
      <c r="G416" s="22"/>
      <c r="H416" s="54"/>
      <c r="I416" s="54"/>
      <c r="K416" s="19"/>
      <c r="L416" s="23"/>
      <c r="M416" s="23"/>
      <c r="N416" s="23"/>
      <c r="O416" s="24"/>
      <c r="P416" s="24"/>
    </row>
    <row r="417" s="1" customFormat="1" ht="21.75" customHeight="1">
      <c r="A417" s="25" t="s">
        <v>814</v>
      </c>
      <c r="B417" s="45" t="s">
        <v>815</v>
      </c>
      <c r="C417" s="11" t="s">
        <v>649</v>
      </c>
      <c r="D417" s="21">
        <v>3285.1300000000001</v>
      </c>
      <c r="E417" s="21">
        <f t="shared" si="12"/>
        <v>722.73000000000002</v>
      </c>
      <c r="F417" s="21">
        <f t="shared" si="13"/>
        <v>4007.8600000000001</v>
      </c>
      <c r="G417" s="22"/>
      <c r="H417" s="54"/>
      <c r="I417" s="54"/>
      <c r="K417" s="19"/>
      <c r="L417" s="23"/>
      <c r="M417" s="23"/>
      <c r="N417" s="23"/>
      <c r="O417" s="24"/>
      <c r="P417" s="24"/>
    </row>
    <row r="418" s="1" customFormat="1" ht="21.75" customHeight="1">
      <c r="A418" s="25" t="s">
        <v>816</v>
      </c>
      <c r="B418" s="45" t="s">
        <v>817</v>
      </c>
      <c r="C418" s="11" t="s">
        <v>649</v>
      </c>
      <c r="D418" s="21">
        <v>3074.25</v>
      </c>
      <c r="E418" s="21">
        <f t="shared" si="12"/>
        <v>676.34000000000003</v>
      </c>
      <c r="F418" s="21">
        <f t="shared" si="13"/>
        <v>3750.5900000000001</v>
      </c>
      <c r="G418" s="22"/>
      <c r="H418" s="54"/>
      <c r="I418" s="54"/>
      <c r="K418" s="19"/>
      <c r="L418" s="23"/>
      <c r="M418" s="23"/>
      <c r="N418" s="23"/>
      <c r="O418" s="24"/>
      <c r="P418" s="24"/>
    </row>
    <row r="419" s="1" customFormat="1" ht="21.75" customHeight="1">
      <c r="A419" s="25" t="s">
        <v>818</v>
      </c>
      <c r="B419" s="45" t="s">
        <v>819</v>
      </c>
      <c r="C419" s="11" t="s">
        <v>649</v>
      </c>
      <c r="D419" s="56">
        <v>1838.26</v>
      </c>
      <c r="E419" s="21">
        <f t="shared" si="12"/>
        <v>404.42000000000002</v>
      </c>
      <c r="F419" s="21">
        <f t="shared" si="13"/>
        <v>2242.6799999999998</v>
      </c>
      <c r="G419" s="19"/>
      <c r="H419" s="54"/>
      <c r="I419" s="54"/>
      <c r="K419" s="19"/>
      <c r="L419" s="23"/>
      <c r="M419" s="23"/>
      <c r="N419" s="23"/>
      <c r="O419" s="24"/>
      <c r="P419" s="24"/>
    </row>
    <row r="420" s="1" customFormat="1" ht="22.5" customHeight="1">
      <c r="A420" s="25" t="s">
        <v>820</v>
      </c>
      <c r="B420" s="45" t="s">
        <v>821</v>
      </c>
      <c r="C420" s="11" t="s">
        <v>649</v>
      </c>
      <c r="D420" s="21">
        <v>3735.0900000000001</v>
      </c>
      <c r="E420" s="21">
        <f t="shared" si="12"/>
        <v>821.72000000000003</v>
      </c>
      <c r="F420" s="21">
        <f t="shared" si="13"/>
        <v>4556.8100000000004</v>
      </c>
      <c r="G420" s="22"/>
      <c r="H420" s="54"/>
      <c r="I420" s="54"/>
      <c r="K420" s="19"/>
      <c r="L420" s="23"/>
      <c r="M420" s="23"/>
      <c r="N420" s="23"/>
      <c r="O420" s="24"/>
      <c r="P420" s="24"/>
    </row>
    <row r="421" s="1" customFormat="1" ht="22.5" customHeight="1">
      <c r="A421" s="25" t="s">
        <v>822</v>
      </c>
      <c r="B421" s="45" t="s">
        <v>823</v>
      </c>
      <c r="C421" s="11" t="s">
        <v>649</v>
      </c>
      <c r="D421" s="56">
        <v>1883.6800000000001</v>
      </c>
      <c r="E421" s="21">
        <f t="shared" si="12"/>
        <v>414.41000000000003</v>
      </c>
      <c r="F421" s="21">
        <f t="shared" si="13"/>
        <v>2298.0900000000001</v>
      </c>
      <c r="G421" s="19"/>
      <c r="H421" s="54"/>
      <c r="I421" s="54"/>
      <c r="K421" s="19"/>
      <c r="L421" s="23"/>
      <c r="M421" s="23"/>
      <c r="N421" s="23"/>
      <c r="O421" s="24"/>
      <c r="P421" s="24"/>
    </row>
    <row r="422" s="1" customFormat="1" ht="22.5" customHeight="1">
      <c r="A422" s="25" t="s">
        <v>824</v>
      </c>
      <c r="B422" s="45" t="s">
        <v>825</v>
      </c>
      <c r="C422" s="11" t="s">
        <v>649</v>
      </c>
      <c r="D422" s="21">
        <v>3115.5599999999999</v>
      </c>
      <c r="E422" s="21">
        <f t="shared" si="12"/>
        <v>685.41999999999996</v>
      </c>
      <c r="F422" s="21">
        <f t="shared" si="13"/>
        <v>3800.98</v>
      </c>
      <c r="G422" s="22"/>
      <c r="H422" s="54"/>
      <c r="I422" s="54"/>
      <c r="K422" s="19"/>
      <c r="L422" s="23"/>
      <c r="M422" s="23"/>
      <c r="N422" s="23"/>
      <c r="O422" s="24"/>
      <c r="P422" s="24"/>
    </row>
    <row r="423" s="1" customFormat="1" ht="29.25" customHeight="1">
      <c r="A423" s="25" t="s">
        <v>826</v>
      </c>
      <c r="B423" s="45" t="s">
        <v>827</v>
      </c>
      <c r="C423" s="11" t="s">
        <v>649</v>
      </c>
      <c r="D423" s="21">
        <v>3185.79</v>
      </c>
      <c r="E423" s="21">
        <f t="shared" si="12"/>
        <v>700.87</v>
      </c>
      <c r="F423" s="21">
        <f t="shared" si="13"/>
        <v>3886.6599999999999</v>
      </c>
      <c r="G423" s="22"/>
      <c r="H423" s="54"/>
      <c r="I423" s="54"/>
      <c r="K423" s="19"/>
      <c r="L423" s="23"/>
      <c r="M423" s="23"/>
      <c r="N423" s="23"/>
      <c r="O423" s="24"/>
      <c r="P423" s="24"/>
    </row>
    <row r="424" s="1" customFormat="1" ht="22.5" customHeight="1">
      <c r="A424" s="25" t="s">
        <v>828</v>
      </c>
      <c r="B424" s="45" t="s">
        <v>829</v>
      </c>
      <c r="C424" s="11" t="s">
        <v>649</v>
      </c>
      <c r="D424" s="21">
        <v>1725.0699999999999</v>
      </c>
      <c r="E424" s="21">
        <f t="shared" si="12"/>
        <v>379.51999999999998</v>
      </c>
      <c r="F424" s="21">
        <f t="shared" si="13"/>
        <v>2104.5900000000001</v>
      </c>
      <c r="G424" s="22"/>
      <c r="H424" s="54"/>
      <c r="I424" s="54"/>
      <c r="K424" s="19"/>
      <c r="L424" s="23"/>
      <c r="M424" s="23"/>
      <c r="N424" s="23"/>
      <c r="O424" s="24"/>
      <c r="P424" s="24"/>
    </row>
    <row r="425" s="1" customFormat="1" ht="22.5" customHeight="1">
      <c r="A425" s="4" t="s">
        <v>830</v>
      </c>
      <c r="B425" s="10" t="s">
        <v>831</v>
      </c>
      <c r="C425" s="10"/>
      <c r="D425" s="10"/>
      <c r="E425" s="21"/>
      <c r="F425" s="10"/>
      <c r="G425" s="19"/>
      <c r="H425" s="54"/>
      <c r="I425" s="54"/>
      <c r="K425" s="19"/>
      <c r="L425" s="23"/>
      <c r="M425" s="23"/>
      <c r="N425" s="23"/>
      <c r="O425" s="24"/>
      <c r="P425" s="24"/>
    </row>
    <row r="426" s="1" customFormat="1" ht="51.75" customHeight="1">
      <c r="A426" s="25" t="s">
        <v>832</v>
      </c>
      <c r="B426" s="11" t="s">
        <v>833</v>
      </c>
      <c r="C426" s="11" t="s">
        <v>834</v>
      </c>
      <c r="D426" s="21">
        <v>52124.180000000008</v>
      </c>
      <c r="E426" s="21">
        <f t="shared" ref="E426:E431" si="14">ROUND(D426*0.22,2)</f>
        <v>11467.32</v>
      </c>
      <c r="F426" s="21">
        <f t="shared" si="13"/>
        <v>63591.500000000007</v>
      </c>
      <c r="G426" s="22"/>
      <c r="H426" s="54"/>
      <c r="I426" s="54"/>
      <c r="K426" s="19"/>
      <c r="L426" s="23"/>
      <c r="M426" s="23"/>
      <c r="N426" s="23"/>
      <c r="O426" s="24"/>
      <c r="P426" s="24"/>
    </row>
    <row r="427" s="1" customFormat="1" ht="34.5" customHeight="1">
      <c r="A427" s="25" t="s">
        <v>835</v>
      </c>
      <c r="B427" s="11" t="s">
        <v>836</v>
      </c>
      <c r="C427" s="11" t="s">
        <v>582</v>
      </c>
      <c r="D427" s="21">
        <v>50907.420000000006</v>
      </c>
      <c r="E427" s="21">
        <f t="shared" si="14"/>
        <v>11199.629999999999</v>
      </c>
      <c r="F427" s="21">
        <f t="shared" si="13"/>
        <v>62107.050000000003</v>
      </c>
      <c r="G427" s="22"/>
      <c r="H427" s="54"/>
      <c r="I427" s="54"/>
      <c r="K427" s="19"/>
      <c r="L427" s="23"/>
      <c r="M427" s="23"/>
      <c r="N427" s="23"/>
      <c r="O427" s="24"/>
      <c r="P427" s="24"/>
    </row>
    <row r="428" s="1" customFormat="1" ht="34.5" customHeight="1">
      <c r="A428" s="25" t="s">
        <v>837</v>
      </c>
      <c r="B428" s="11" t="s">
        <v>838</v>
      </c>
      <c r="C428" s="11" t="s">
        <v>582</v>
      </c>
      <c r="D428" s="21">
        <v>19118.169999999998</v>
      </c>
      <c r="E428" s="21">
        <f t="shared" si="14"/>
        <v>4206</v>
      </c>
      <c r="F428" s="21">
        <f t="shared" ref="F428:F431" si="15">D428+E428</f>
        <v>23324.169999999998</v>
      </c>
      <c r="G428" s="22"/>
      <c r="H428" s="54"/>
      <c r="I428" s="54"/>
      <c r="K428" s="19"/>
      <c r="L428" s="23"/>
      <c r="M428" s="23"/>
      <c r="N428" s="23"/>
      <c r="O428" s="24"/>
      <c r="P428" s="24"/>
    </row>
    <row r="429" s="1" customFormat="1" ht="34.5" customHeight="1">
      <c r="A429" s="25" t="s">
        <v>839</v>
      </c>
      <c r="B429" s="11" t="s">
        <v>840</v>
      </c>
      <c r="C429" s="11" t="s">
        <v>841</v>
      </c>
      <c r="D429" s="21">
        <v>13942.870000000001</v>
      </c>
      <c r="E429" s="21">
        <f t="shared" si="14"/>
        <v>3067.4299999999998</v>
      </c>
      <c r="F429" s="21">
        <f t="shared" si="15"/>
        <v>17010.299999999999</v>
      </c>
      <c r="G429" s="22"/>
      <c r="H429" s="54"/>
      <c r="I429" s="54"/>
      <c r="K429" s="19"/>
      <c r="L429" s="23"/>
      <c r="M429" s="23"/>
      <c r="N429" s="23"/>
      <c r="O429" s="24"/>
      <c r="P429" s="24"/>
    </row>
    <row r="430" s="1" customFormat="1" ht="49.5" customHeight="1">
      <c r="A430" s="25" t="s">
        <v>842</v>
      </c>
      <c r="B430" s="11" t="s">
        <v>843</v>
      </c>
      <c r="C430" s="11" t="s">
        <v>573</v>
      </c>
      <c r="D430" s="21">
        <v>14769.109999999999</v>
      </c>
      <c r="E430" s="21">
        <f t="shared" si="14"/>
        <v>3249.1999999999998</v>
      </c>
      <c r="F430" s="21">
        <f t="shared" si="15"/>
        <v>18018.309999999998</v>
      </c>
      <c r="G430" s="22"/>
      <c r="H430" s="54"/>
      <c r="I430" s="54"/>
      <c r="K430" s="19"/>
      <c r="L430" s="23"/>
      <c r="M430" s="23"/>
      <c r="N430" s="23"/>
      <c r="O430" s="24"/>
      <c r="P430" s="24"/>
    </row>
    <row r="431" s="1" customFormat="1" ht="34.5" customHeight="1">
      <c r="A431" s="25" t="s">
        <v>844</v>
      </c>
      <c r="B431" s="11" t="s">
        <v>845</v>
      </c>
      <c r="C431" s="11" t="s">
        <v>573</v>
      </c>
      <c r="D431" s="21">
        <v>18118.169999999998</v>
      </c>
      <c r="E431" s="21">
        <f t="shared" si="14"/>
        <v>3986</v>
      </c>
      <c r="F431" s="21">
        <f t="shared" si="15"/>
        <v>22104.169999999998</v>
      </c>
      <c r="G431" s="22"/>
      <c r="H431" s="54"/>
      <c r="I431" s="54"/>
      <c r="K431" s="19"/>
      <c r="L431" s="23"/>
      <c r="M431" s="23"/>
      <c r="N431" s="23"/>
      <c r="O431" s="24"/>
      <c r="P431" s="24"/>
    </row>
    <row r="432" ht="34.5" customHeight="1">
      <c r="A432" s="57" t="s">
        <v>846</v>
      </c>
      <c r="B432" s="57"/>
      <c r="C432" s="57"/>
      <c r="D432" s="57"/>
      <c r="E432" s="57"/>
      <c r="F432" s="57"/>
    </row>
    <row r="433" ht="34.5" customHeight="1">
      <c r="A433" s="58" t="s">
        <v>847</v>
      </c>
      <c r="B433" s="58"/>
      <c r="C433" s="58"/>
      <c r="D433" s="58"/>
      <c r="E433" s="58"/>
      <c r="F433" s="58"/>
    </row>
    <row r="434" ht="55.5" customHeight="1">
      <c r="A434" s="59" t="s">
        <v>848</v>
      </c>
      <c r="B434" s="59"/>
      <c r="C434" s="59"/>
      <c r="D434" s="59"/>
      <c r="E434" s="59"/>
      <c r="F434" s="59"/>
    </row>
    <row r="435">
      <c r="A435" s="60"/>
      <c r="B435" s="60"/>
      <c r="C435" s="60"/>
      <c r="D435" s="60"/>
      <c r="E435" s="60"/>
      <c r="F435" s="60"/>
    </row>
    <row r="436" ht="15.75">
      <c r="B436" s="59"/>
      <c r="C436" s="59"/>
      <c r="D436" s="59"/>
      <c r="E436" s="59"/>
      <c r="F436" s="59"/>
    </row>
  </sheetData>
  <autoFilter ref="A11:O434">
    <filterColumn colId="3" showButton="0"/>
    <filterColumn colId="4" showButton="0"/>
  </autoFilter>
  <mergeCells count="66">
    <mergeCell ref="A8:F8"/>
    <mergeCell ref="D11:F11"/>
    <mergeCell ref="C15:F15"/>
    <mergeCell ref="C16:F16"/>
    <mergeCell ref="C17:F17"/>
    <mergeCell ref="C18:F18"/>
    <mergeCell ref="C19:F19"/>
    <mergeCell ref="B20:F20"/>
    <mergeCell ref="C21:F21"/>
    <mergeCell ref="C22:F22"/>
    <mergeCell ref="C27:F27"/>
    <mergeCell ref="B30:F30"/>
    <mergeCell ref="C31:F31"/>
    <mergeCell ref="C32:F32"/>
    <mergeCell ref="C33:F33"/>
    <mergeCell ref="B34:F34"/>
    <mergeCell ref="C35:F35"/>
    <mergeCell ref="C36:F36"/>
    <mergeCell ref="C37:F37"/>
    <mergeCell ref="C38:F38"/>
    <mergeCell ref="C39:F39"/>
    <mergeCell ref="C109:F109"/>
    <mergeCell ref="C110:F110"/>
    <mergeCell ref="C123:F123"/>
    <mergeCell ref="C124:F124"/>
    <mergeCell ref="C177:F177"/>
    <mergeCell ref="C178:F178"/>
    <mergeCell ref="C179:F179"/>
    <mergeCell ref="C198:F198"/>
    <mergeCell ref="C199:F199"/>
    <mergeCell ref="C210:F210"/>
    <mergeCell ref="C247:F247"/>
    <mergeCell ref="C263:F263"/>
    <mergeCell ref="C272:F272"/>
    <mergeCell ref="C273:F273"/>
    <mergeCell ref="C274:F274"/>
    <mergeCell ref="B275:F275"/>
    <mergeCell ref="C276:F276"/>
    <mergeCell ref="C277:F277"/>
    <mergeCell ref="C278:F278"/>
    <mergeCell ref="C285:F285"/>
    <mergeCell ref="C286:F286"/>
    <mergeCell ref="C290:F290"/>
    <mergeCell ref="C297:F297"/>
    <mergeCell ref="C300:F300"/>
    <mergeCell ref="C301:F301"/>
    <mergeCell ref="C307:F307"/>
    <mergeCell ref="C315:F315"/>
    <mergeCell ref="C316:F316"/>
    <mergeCell ref="C318:F318"/>
    <mergeCell ref="C319:F319"/>
    <mergeCell ref="C320:F320"/>
    <mergeCell ref="D321:F321"/>
    <mergeCell ref="D322:F322"/>
    <mergeCell ref="C323:F323"/>
    <mergeCell ref="C324:F324"/>
    <mergeCell ref="C325:F325"/>
    <mergeCell ref="C326:F326"/>
    <mergeCell ref="C327:F327"/>
    <mergeCell ref="C328:F328"/>
    <mergeCell ref="C329:F329"/>
    <mergeCell ref="B330:F330"/>
    <mergeCell ref="B332:F332"/>
    <mergeCell ref="A432:F432"/>
    <mergeCell ref="A433:F433"/>
    <mergeCell ref="A434:F434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5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B1" zoomScale="85" workbookViewId="0">
      <selection activeCell="J14" activeCellId="0" sqref="J:W"/>
    </sheetView>
  </sheetViews>
  <sheetFormatPr defaultRowHeight="14.25"/>
  <cols>
    <col customWidth="1" hidden="1" min="1" max="1" style="1" width="12.42578125"/>
    <col customWidth="1" min="2" max="2" style="1" width="16.140625"/>
    <col customWidth="1" min="3" max="3" style="1" width="28.28515625"/>
    <col customWidth="1" min="4" max="4" style="1" width="12.85546875"/>
    <col customWidth="1" min="5" max="7" style="1" width="16.140625"/>
    <col customWidth="1" min="8" max="8" style="1" width="14.140625"/>
    <col customWidth="1" min="9" max="9" style="1" width="23"/>
    <col min="10" max="10" style="1" width="9.140625"/>
    <col customWidth="1" min="11" max="11" style="1" width="12.140625"/>
    <col customWidth="1" min="12" max="12" style="1" width="12.28515625"/>
    <col customWidth="1" min="13" max="13" style="1" width="12.7109375"/>
    <col min="14" max="16384" style="1" width="9.140625"/>
  </cols>
  <sheetData>
    <row r="1" ht="15">
      <c r="I1" s="2" t="s">
        <v>849</v>
      </c>
    </row>
    <row r="2" ht="15">
      <c r="I2" s="2" t="s">
        <v>1</v>
      </c>
    </row>
    <row r="3" ht="15">
      <c r="I3" s="2" t="s">
        <v>2</v>
      </c>
    </row>
    <row r="4" ht="15">
      <c r="I4" s="2"/>
    </row>
    <row r="5" ht="15">
      <c r="I5" s="2" t="s">
        <v>3</v>
      </c>
    </row>
    <row r="6" ht="15">
      <c r="I6" s="2" t="s">
        <v>4</v>
      </c>
    </row>
    <row r="7" ht="15">
      <c r="I7" s="2" t="s">
        <v>2</v>
      </c>
    </row>
    <row r="9" ht="17.25">
      <c r="C9" s="61" t="s">
        <v>850</v>
      </c>
      <c r="D9" s="61"/>
      <c r="E9" s="61"/>
      <c r="F9" s="61"/>
      <c r="G9" s="61"/>
      <c r="H9" s="61"/>
      <c r="I9" s="61"/>
    </row>
    <row r="10" ht="17.25">
      <c r="B10" s="62"/>
      <c r="C10" s="61" t="s">
        <v>5</v>
      </c>
      <c r="D10" s="61"/>
      <c r="E10" s="61"/>
      <c r="F10" s="61"/>
      <c r="G10" s="61"/>
      <c r="H10" s="61"/>
      <c r="I10" s="61"/>
    </row>
    <row r="11" ht="17.25">
      <c r="B11" s="62"/>
      <c r="C11" s="63"/>
      <c r="D11" s="63"/>
      <c r="E11" s="63"/>
      <c r="F11" s="63"/>
      <c r="G11" s="63"/>
      <c r="H11" s="63"/>
      <c r="I11" s="63"/>
    </row>
    <row r="13" ht="17.25">
      <c r="C13" s="64"/>
      <c r="D13" s="64"/>
      <c r="E13" s="64"/>
      <c r="F13" s="64"/>
      <c r="H13" s="2"/>
      <c r="I13" s="2"/>
    </row>
    <row r="14" ht="31.5" customHeight="1">
      <c r="A14" s="65" t="s">
        <v>851</v>
      </c>
      <c r="B14" s="4" t="s">
        <v>6</v>
      </c>
      <c r="C14" s="66" t="s">
        <v>7</v>
      </c>
      <c r="D14" s="66" t="s">
        <v>852</v>
      </c>
      <c r="E14" s="67" t="s">
        <v>9</v>
      </c>
      <c r="F14" s="67"/>
      <c r="G14" s="67"/>
      <c r="H14" s="67"/>
      <c r="I14" s="67"/>
    </row>
    <row r="15" ht="15">
      <c r="A15" s="65"/>
      <c r="B15" s="4"/>
      <c r="C15" s="66"/>
      <c r="D15" s="66"/>
      <c r="E15" s="4" t="s">
        <v>10</v>
      </c>
      <c r="F15" s="4"/>
      <c r="G15" s="4"/>
      <c r="H15" s="6" t="s">
        <v>853</v>
      </c>
      <c r="I15" s="4" t="s">
        <v>854</v>
      </c>
    </row>
    <row r="16" ht="15.75" customHeight="1">
      <c r="A16" s="65"/>
      <c r="B16" s="4"/>
      <c r="C16" s="66"/>
      <c r="D16" s="66"/>
      <c r="E16" s="66" t="s">
        <v>855</v>
      </c>
      <c r="F16" s="66" t="s">
        <v>856</v>
      </c>
      <c r="G16" s="66" t="s">
        <v>857</v>
      </c>
      <c r="H16" s="4"/>
      <c r="I16" s="4"/>
    </row>
    <row r="17" ht="15">
      <c r="A17" s="68"/>
      <c r="B17" s="4"/>
      <c r="C17" s="66"/>
      <c r="D17" s="66"/>
      <c r="E17" s="66"/>
      <c r="F17" s="66"/>
      <c r="G17" s="66"/>
      <c r="H17" s="4"/>
      <c r="I17" s="4"/>
    </row>
    <row r="18" s="63" customFormat="1" ht="34.5" customHeight="1">
      <c r="A18" s="69">
        <v>16</v>
      </c>
      <c r="B18" s="70" t="s">
        <v>858</v>
      </c>
      <c r="C18" s="71" t="s">
        <v>859</v>
      </c>
      <c r="D18" s="71"/>
      <c r="E18" s="71"/>
      <c r="F18" s="71"/>
      <c r="G18" s="71"/>
      <c r="H18" s="71"/>
      <c r="I18" s="71"/>
    </row>
    <row r="19" s="63" customFormat="1" ht="15">
      <c r="A19" s="72" t="s">
        <v>860</v>
      </c>
      <c r="B19" s="4" t="s">
        <v>861</v>
      </c>
      <c r="C19" s="73" t="s">
        <v>862</v>
      </c>
      <c r="D19" s="73"/>
      <c r="E19" s="73"/>
      <c r="F19" s="73"/>
      <c r="G19" s="73"/>
      <c r="H19" s="73"/>
      <c r="I19" s="73"/>
    </row>
    <row r="20" s="1" customFormat="1" ht="60">
      <c r="A20" s="72" t="s">
        <v>863</v>
      </c>
      <c r="B20" s="4" t="s">
        <v>864</v>
      </c>
      <c r="C20" s="74" t="s">
        <v>865</v>
      </c>
      <c r="D20" s="66" t="s">
        <v>866</v>
      </c>
      <c r="E20" s="21">
        <f>E21+E22</f>
        <v>17759.079999999998</v>
      </c>
      <c r="F20" s="21">
        <f>F21+F22</f>
        <v>2015.6499999999996</v>
      </c>
      <c r="G20" s="21">
        <f>G21+G22</f>
        <v>19774.729999999996</v>
      </c>
      <c r="H20" s="21">
        <f t="shared" ref="H20:H40" si="16">ROUND(G20*0.22,2)</f>
        <v>4350.4399999999996</v>
      </c>
      <c r="I20" s="21">
        <f t="shared" ref="I20:I40" si="17">G20+H20</f>
        <v>24125.169999999995</v>
      </c>
      <c r="K20" s="19"/>
      <c r="L20" s="23"/>
      <c r="M20" s="19"/>
      <c r="N20" s="19"/>
      <c r="O20" s="75"/>
      <c r="P20" s="75"/>
      <c r="Q20" s="75"/>
      <c r="R20" s="16"/>
      <c r="S20" s="16"/>
    </row>
    <row r="21" s="1" customFormat="1" ht="135">
      <c r="A21" s="72"/>
      <c r="B21" s="4" t="s">
        <v>867</v>
      </c>
      <c r="C21" s="74" t="s">
        <v>868</v>
      </c>
      <c r="D21" s="14" t="s">
        <v>866</v>
      </c>
      <c r="E21" s="21">
        <v>9853.1099999999988</v>
      </c>
      <c r="F21" s="21">
        <v>1231.6499999999999</v>
      </c>
      <c r="G21" s="21">
        <f t="shared" ref="G21:G22" si="18">E21+F21</f>
        <v>11084.759999999998</v>
      </c>
      <c r="H21" s="21">
        <f t="shared" si="16"/>
        <v>2438.6500000000001</v>
      </c>
      <c r="I21" s="21">
        <f t="shared" si="17"/>
        <v>13523.409999999998</v>
      </c>
      <c r="K21" s="19"/>
      <c r="L21" s="23"/>
      <c r="M21" s="19"/>
      <c r="N21" s="19"/>
      <c r="O21" s="75"/>
      <c r="P21" s="75"/>
      <c r="Q21" s="75"/>
      <c r="R21" s="16"/>
      <c r="S21" s="16"/>
    </row>
    <row r="22" s="1" customFormat="1" ht="60">
      <c r="A22" s="72"/>
      <c r="B22" s="4" t="s">
        <v>869</v>
      </c>
      <c r="C22" s="74" t="s">
        <v>870</v>
      </c>
      <c r="D22" s="14" t="s">
        <v>866</v>
      </c>
      <c r="E22" s="21">
        <v>7905.9699999999993</v>
      </c>
      <c r="F22" s="21">
        <v>783.99999999999989</v>
      </c>
      <c r="G22" s="21">
        <f t="shared" si="18"/>
        <v>8689.9699999999993</v>
      </c>
      <c r="H22" s="21">
        <f t="shared" si="16"/>
        <v>1911.79</v>
      </c>
      <c r="I22" s="21">
        <f t="shared" si="17"/>
        <v>10601.759999999998</v>
      </c>
      <c r="K22" s="19"/>
      <c r="L22" s="23"/>
      <c r="M22" s="19"/>
      <c r="N22" s="19"/>
      <c r="O22" s="75"/>
      <c r="P22" s="75"/>
      <c r="Q22" s="75"/>
      <c r="R22" s="16"/>
      <c r="S22" s="16"/>
    </row>
    <row r="23" s="63" customFormat="1" ht="29.25" customHeight="1">
      <c r="A23" s="72" t="s">
        <v>871</v>
      </c>
      <c r="B23" s="4" t="s">
        <v>872</v>
      </c>
      <c r="C23" s="73" t="s">
        <v>873</v>
      </c>
      <c r="D23" s="73"/>
      <c r="E23" s="73"/>
      <c r="F23" s="73"/>
      <c r="G23" s="73"/>
      <c r="H23" s="73"/>
      <c r="I23" s="73"/>
      <c r="K23" s="19"/>
      <c r="L23" s="23"/>
      <c r="M23" s="76"/>
      <c r="N23" s="76"/>
      <c r="O23" s="75"/>
      <c r="P23" s="75"/>
      <c r="Q23" s="75"/>
      <c r="R23" s="16"/>
      <c r="S23" s="16"/>
    </row>
    <row r="24" s="1" customFormat="1" ht="60">
      <c r="A24" s="72" t="s">
        <v>874</v>
      </c>
      <c r="B24" s="4" t="s">
        <v>875</v>
      </c>
      <c r="C24" s="74" t="s">
        <v>865</v>
      </c>
      <c r="D24" s="66" t="s">
        <v>866</v>
      </c>
      <c r="E24" s="21">
        <f>E25+E26</f>
        <v>17759.079999999998</v>
      </c>
      <c r="F24" s="21">
        <f>F25+F26</f>
        <v>2015.6499999999996</v>
      </c>
      <c r="G24" s="21">
        <f>G25+G26</f>
        <v>19774.729999999996</v>
      </c>
      <c r="H24" s="21">
        <f t="shared" si="16"/>
        <v>4350.4399999999996</v>
      </c>
      <c r="I24" s="21">
        <f t="shared" si="17"/>
        <v>24125.169999999995</v>
      </c>
      <c r="K24" s="19"/>
      <c r="L24" s="23"/>
      <c r="M24" s="19"/>
      <c r="N24" s="19"/>
      <c r="O24" s="75"/>
      <c r="P24" s="75"/>
      <c r="Q24" s="75"/>
      <c r="R24" s="16"/>
      <c r="S24" s="16"/>
    </row>
    <row r="25" s="1" customFormat="1" ht="135">
      <c r="A25" s="72"/>
      <c r="B25" s="4" t="s">
        <v>876</v>
      </c>
      <c r="C25" s="74" t="s">
        <v>868</v>
      </c>
      <c r="D25" s="66" t="s">
        <v>866</v>
      </c>
      <c r="E25" s="21">
        <v>9853.1099999999988</v>
      </c>
      <c r="F25" s="21">
        <v>1231.6499999999999</v>
      </c>
      <c r="G25" s="21">
        <f t="shared" ref="G25:G26" si="19">E25+F25</f>
        <v>11084.759999999998</v>
      </c>
      <c r="H25" s="21">
        <f t="shared" si="16"/>
        <v>2438.6500000000001</v>
      </c>
      <c r="I25" s="21">
        <f t="shared" si="17"/>
        <v>13523.409999999998</v>
      </c>
      <c r="K25" s="19"/>
      <c r="L25" s="23"/>
      <c r="M25" s="19"/>
      <c r="N25" s="19"/>
      <c r="O25" s="75"/>
      <c r="P25" s="75"/>
      <c r="Q25" s="75"/>
      <c r="R25" s="16"/>
      <c r="S25" s="16"/>
    </row>
    <row r="26" s="1" customFormat="1" ht="60">
      <c r="A26" s="72"/>
      <c r="B26" s="4" t="s">
        <v>877</v>
      </c>
      <c r="C26" s="74" t="s">
        <v>870</v>
      </c>
      <c r="D26" s="66" t="s">
        <v>866</v>
      </c>
      <c r="E26" s="21">
        <v>7905.9699999999993</v>
      </c>
      <c r="F26" s="21">
        <v>783.99999999999989</v>
      </c>
      <c r="G26" s="21">
        <f t="shared" si="19"/>
        <v>8689.9699999999993</v>
      </c>
      <c r="H26" s="21">
        <f t="shared" si="16"/>
        <v>1911.79</v>
      </c>
      <c r="I26" s="21">
        <f t="shared" si="17"/>
        <v>10601.759999999998</v>
      </c>
      <c r="K26" s="19"/>
      <c r="L26" s="23"/>
      <c r="M26" s="19"/>
      <c r="N26" s="19"/>
      <c r="O26" s="75"/>
      <c r="P26" s="75"/>
      <c r="Q26" s="75"/>
      <c r="R26" s="16"/>
      <c r="S26" s="16"/>
    </row>
    <row r="27" s="63" customFormat="1" ht="15">
      <c r="A27" s="72" t="s">
        <v>878</v>
      </c>
      <c r="B27" s="4" t="s">
        <v>879</v>
      </c>
      <c r="C27" s="73" t="s">
        <v>880</v>
      </c>
      <c r="D27" s="73"/>
      <c r="E27" s="73"/>
      <c r="F27" s="73"/>
      <c r="G27" s="73"/>
      <c r="H27" s="73"/>
      <c r="I27" s="73"/>
      <c r="K27" s="19"/>
      <c r="L27" s="23"/>
      <c r="M27" s="76"/>
      <c r="N27" s="76"/>
      <c r="O27" s="75"/>
      <c r="P27" s="75"/>
      <c r="Q27" s="75"/>
      <c r="R27" s="16"/>
      <c r="S27" s="16"/>
    </row>
    <row r="28" s="1" customFormat="1" ht="60">
      <c r="A28" s="72" t="s">
        <v>881</v>
      </c>
      <c r="B28" s="4" t="s">
        <v>882</v>
      </c>
      <c r="C28" s="74" t="s">
        <v>865</v>
      </c>
      <c r="D28" s="66" t="s">
        <v>866</v>
      </c>
      <c r="E28" s="21">
        <f>E29+E30</f>
        <v>22468.760000000002</v>
      </c>
      <c r="F28" s="21">
        <f>F29+F30</f>
        <v>2377.8299999999999</v>
      </c>
      <c r="G28" s="21">
        <f>G29+G30</f>
        <v>24846.59</v>
      </c>
      <c r="H28" s="21">
        <f t="shared" si="16"/>
        <v>5466.25</v>
      </c>
      <c r="I28" s="21">
        <f t="shared" si="17"/>
        <v>30312.84</v>
      </c>
      <c r="K28" s="19"/>
      <c r="L28" s="23"/>
      <c r="M28" s="19"/>
      <c r="N28" s="19"/>
      <c r="O28" s="75"/>
      <c r="P28" s="75"/>
      <c r="Q28" s="75"/>
      <c r="R28" s="16"/>
      <c r="S28" s="16"/>
    </row>
    <row r="29" s="1" customFormat="1" ht="135">
      <c r="A29" s="72"/>
      <c r="B29" s="4" t="s">
        <v>883</v>
      </c>
      <c r="C29" s="74" t="s">
        <v>868</v>
      </c>
      <c r="D29" s="66" t="s">
        <v>866</v>
      </c>
      <c r="E29" s="21">
        <v>12750.700000000001</v>
      </c>
      <c r="F29" s="21">
        <v>1593.8299999999999</v>
      </c>
      <c r="G29" s="21">
        <f t="shared" ref="G29:G40" si="20">E29+F29</f>
        <v>14344.530000000001</v>
      </c>
      <c r="H29" s="21">
        <f t="shared" si="16"/>
        <v>3155.8000000000002</v>
      </c>
      <c r="I29" s="21">
        <f t="shared" si="17"/>
        <v>17500.330000000002</v>
      </c>
      <c r="K29" s="19"/>
      <c r="L29" s="23"/>
      <c r="M29" s="19"/>
      <c r="N29" s="19"/>
      <c r="O29" s="75"/>
      <c r="P29" s="75"/>
      <c r="Q29" s="75"/>
      <c r="R29" s="16"/>
      <c r="S29" s="16"/>
    </row>
    <row r="30" s="1" customFormat="1" ht="60">
      <c r="A30" s="72"/>
      <c r="B30" s="4" t="s">
        <v>884</v>
      </c>
      <c r="C30" s="11" t="s">
        <v>870</v>
      </c>
      <c r="D30" s="66" t="s">
        <v>866</v>
      </c>
      <c r="E30" s="21">
        <v>9718.0599999999995</v>
      </c>
      <c r="F30" s="21">
        <v>783.99999999999989</v>
      </c>
      <c r="G30" s="21">
        <f t="shared" si="20"/>
        <v>10502.059999999999</v>
      </c>
      <c r="H30" s="21">
        <f t="shared" si="16"/>
        <v>2310.4499999999998</v>
      </c>
      <c r="I30" s="21">
        <f t="shared" si="17"/>
        <v>12812.509999999998</v>
      </c>
      <c r="K30" s="19"/>
      <c r="L30" s="23"/>
      <c r="M30" s="19"/>
      <c r="N30" s="19"/>
      <c r="O30" s="75"/>
      <c r="P30" s="75"/>
      <c r="Q30" s="75"/>
      <c r="R30" s="16"/>
      <c r="S30" s="16"/>
    </row>
    <row r="31" s="1" customFormat="1" ht="150">
      <c r="A31" s="77"/>
      <c r="B31" s="4" t="s">
        <v>885</v>
      </c>
      <c r="C31" s="11" t="s">
        <v>886</v>
      </c>
      <c r="D31" s="66" t="s">
        <v>866</v>
      </c>
      <c r="E31" s="21"/>
      <c r="F31" s="21">
        <v>47213.120000000003</v>
      </c>
      <c r="G31" s="21">
        <v>47213.120000000003</v>
      </c>
      <c r="H31" s="21">
        <f t="shared" si="16"/>
        <v>10386.889999999999</v>
      </c>
      <c r="I31" s="21">
        <f t="shared" si="17"/>
        <v>57600.010000000002</v>
      </c>
      <c r="K31" s="19"/>
      <c r="L31" s="23"/>
      <c r="M31" s="19"/>
      <c r="N31" s="19"/>
      <c r="O31" s="75"/>
      <c r="P31" s="75"/>
      <c r="Q31" s="75"/>
      <c r="R31" s="16"/>
      <c r="S31" s="16"/>
    </row>
    <row r="32" s="1" customFormat="1" ht="60">
      <c r="A32" s="77"/>
      <c r="B32" s="4" t="s">
        <v>887</v>
      </c>
      <c r="C32" s="11" t="s">
        <v>888</v>
      </c>
      <c r="D32" s="6" t="s">
        <v>371</v>
      </c>
      <c r="E32" s="21">
        <v>0</v>
      </c>
      <c r="F32" s="21">
        <v>1058.95</v>
      </c>
      <c r="G32" s="21">
        <f t="shared" si="20"/>
        <v>1058.95</v>
      </c>
      <c r="H32" s="21">
        <f t="shared" si="16"/>
        <v>232.97</v>
      </c>
      <c r="I32" s="21">
        <f t="shared" si="17"/>
        <v>1291.9200000000001</v>
      </c>
      <c r="K32" s="19"/>
      <c r="L32" s="23"/>
      <c r="M32" s="19"/>
      <c r="N32" s="19"/>
      <c r="O32" s="75"/>
      <c r="P32" s="75"/>
      <c r="Q32" s="75"/>
      <c r="R32" s="16"/>
      <c r="S32" s="16"/>
    </row>
    <row r="33" s="1" customFormat="1" ht="33.75" customHeight="1">
      <c r="A33" s="77"/>
      <c r="B33" s="4" t="s">
        <v>889</v>
      </c>
      <c r="C33" s="78" t="s">
        <v>890</v>
      </c>
      <c r="D33" s="79"/>
      <c r="E33" s="80"/>
      <c r="F33" s="80"/>
      <c r="G33" s="79"/>
      <c r="H33" s="79"/>
      <c r="I33" s="81"/>
      <c r="K33" s="19"/>
      <c r="L33" s="23"/>
      <c r="M33" s="19"/>
      <c r="N33" s="19"/>
      <c r="O33" s="75"/>
      <c r="P33" s="75"/>
      <c r="Q33" s="75"/>
      <c r="R33" s="16"/>
      <c r="S33" s="16"/>
    </row>
    <row r="34" s="1" customFormat="1" ht="105">
      <c r="A34" s="77"/>
      <c r="B34" s="25" t="s">
        <v>891</v>
      </c>
      <c r="C34" s="11" t="s">
        <v>892</v>
      </c>
      <c r="D34" s="69" t="s">
        <v>893</v>
      </c>
      <c r="E34" s="21">
        <v>41616.379999999997</v>
      </c>
      <c r="F34" s="21">
        <v>7745.9899999999998</v>
      </c>
      <c r="G34" s="82">
        <f t="shared" si="20"/>
        <v>49362.369999999995</v>
      </c>
      <c r="H34" s="21">
        <f t="shared" si="16"/>
        <v>10859.719999999999</v>
      </c>
      <c r="I34" s="21">
        <f t="shared" si="17"/>
        <v>60222.089999999997</v>
      </c>
      <c r="K34" s="19"/>
      <c r="L34" s="23"/>
      <c r="M34" s="19"/>
      <c r="N34" s="19"/>
      <c r="O34" s="75"/>
      <c r="P34" s="75"/>
      <c r="Q34" s="75"/>
      <c r="R34" s="16"/>
      <c r="S34" s="16"/>
    </row>
    <row r="35" s="1" customFormat="1" ht="105">
      <c r="A35" s="77"/>
      <c r="B35" s="25" t="s">
        <v>894</v>
      </c>
      <c r="C35" s="11" t="s">
        <v>895</v>
      </c>
      <c r="D35" s="69" t="s">
        <v>896</v>
      </c>
      <c r="E35" s="21">
        <v>63103.634354125003</v>
      </c>
      <c r="F35" s="21">
        <v>10606.029962500001</v>
      </c>
      <c r="G35" s="82">
        <f t="shared" si="20"/>
        <v>73709.664316625</v>
      </c>
      <c r="H35" s="21">
        <f t="shared" si="16"/>
        <v>16216.129999999999</v>
      </c>
      <c r="I35" s="21">
        <f t="shared" si="17"/>
        <v>89925.794316625004</v>
      </c>
      <c r="K35" s="19"/>
      <c r="L35" s="23"/>
      <c r="M35" s="19"/>
      <c r="N35" s="19"/>
      <c r="O35" s="75"/>
      <c r="P35" s="75"/>
      <c r="Q35" s="75"/>
      <c r="R35" s="16"/>
      <c r="S35" s="16"/>
    </row>
    <row r="36" s="1" customFormat="1" ht="90">
      <c r="A36" s="77"/>
      <c r="B36" s="25" t="s">
        <v>897</v>
      </c>
      <c r="C36" s="11" t="s">
        <v>898</v>
      </c>
      <c r="D36" s="69" t="s">
        <v>893</v>
      </c>
      <c r="E36" s="21">
        <v>41619.048623666669</v>
      </c>
      <c r="F36" s="21">
        <v>8475.4484650000013</v>
      </c>
      <c r="G36" s="82">
        <f t="shared" si="20"/>
        <v>50094.497088666671</v>
      </c>
      <c r="H36" s="21">
        <f t="shared" si="16"/>
        <v>11020.790000000001</v>
      </c>
      <c r="I36" s="21">
        <f t="shared" si="17"/>
        <v>61115.287088666671</v>
      </c>
      <c r="K36" s="19"/>
      <c r="L36" s="23"/>
      <c r="M36" s="19"/>
      <c r="N36" s="19"/>
      <c r="O36" s="75"/>
      <c r="P36" s="75"/>
      <c r="Q36" s="75"/>
      <c r="R36" s="16"/>
      <c r="S36" s="16"/>
    </row>
    <row r="37" s="1" customFormat="1" ht="90">
      <c r="A37" s="77"/>
      <c r="B37" s="25" t="s">
        <v>899</v>
      </c>
      <c r="C37" s="11" t="s">
        <v>900</v>
      </c>
      <c r="D37" s="69" t="s">
        <v>893</v>
      </c>
      <c r="E37" s="21">
        <v>68898.046184041654</v>
      </c>
      <c r="F37" s="21">
        <v>10397.432399000001</v>
      </c>
      <c r="G37" s="82">
        <f t="shared" si="20"/>
        <v>79295.478583041651</v>
      </c>
      <c r="H37" s="21">
        <f t="shared" si="16"/>
        <v>17445.009999999998</v>
      </c>
      <c r="I37" s="21">
        <v>96740.483871310818</v>
      </c>
      <c r="K37" s="19"/>
      <c r="L37" s="23"/>
      <c r="M37" s="19"/>
      <c r="N37" s="19"/>
      <c r="O37" s="75"/>
      <c r="P37" s="75"/>
      <c r="Q37" s="75"/>
      <c r="R37" s="16"/>
      <c r="S37" s="16"/>
    </row>
    <row r="38" s="1" customFormat="1" ht="90">
      <c r="A38" s="77"/>
      <c r="B38" s="25" t="s">
        <v>901</v>
      </c>
      <c r="C38" s="11" t="s">
        <v>902</v>
      </c>
      <c r="D38" s="69" t="s">
        <v>893</v>
      </c>
      <c r="E38" s="21">
        <v>49651.025697666657</v>
      </c>
      <c r="F38" s="21">
        <v>5901.1193149999999</v>
      </c>
      <c r="G38" s="82">
        <f t="shared" si="20"/>
        <v>55552.14501266666</v>
      </c>
      <c r="H38" s="21">
        <f t="shared" si="16"/>
        <v>12221.469999999999</v>
      </c>
      <c r="I38" s="21">
        <f t="shared" si="17"/>
        <v>67773.615012666662</v>
      </c>
      <c r="K38" s="19"/>
      <c r="L38" s="23"/>
      <c r="M38" s="19"/>
      <c r="N38" s="19"/>
      <c r="O38" s="75"/>
      <c r="P38" s="75"/>
      <c r="Q38" s="75"/>
      <c r="R38" s="16"/>
      <c r="S38" s="16"/>
    </row>
    <row r="39" s="1" customFormat="1" ht="75">
      <c r="A39" s="77"/>
      <c r="B39" s="25" t="s">
        <v>903</v>
      </c>
      <c r="C39" s="11" t="s">
        <v>904</v>
      </c>
      <c r="D39" s="69" t="s">
        <v>905</v>
      </c>
      <c r="E39" s="21">
        <v>48761.333192066661</v>
      </c>
      <c r="F39" s="21">
        <v>4055.6253150000002</v>
      </c>
      <c r="G39" s="82">
        <f t="shared" si="20"/>
        <v>52816.958507066658</v>
      </c>
      <c r="H39" s="21">
        <f t="shared" si="16"/>
        <v>11619.73</v>
      </c>
      <c r="I39" s="21">
        <f t="shared" si="17"/>
        <v>64436.688507066661</v>
      </c>
      <c r="K39" s="19"/>
      <c r="L39" s="23"/>
      <c r="M39" s="19"/>
      <c r="N39" s="19"/>
      <c r="O39" s="75"/>
      <c r="P39" s="75"/>
      <c r="Q39" s="75"/>
      <c r="R39" s="16"/>
      <c r="S39" s="16"/>
    </row>
    <row r="40" s="1" customFormat="1" ht="90">
      <c r="A40" s="77"/>
      <c r="B40" s="25" t="s">
        <v>906</v>
      </c>
      <c r="C40" s="11" t="s">
        <v>907</v>
      </c>
      <c r="D40" s="69" t="s">
        <v>896</v>
      </c>
      <c r="E40" s="21">
        <v>73827.651390833329</v>
      </c>
      <c r="F40" s="21">
        <v>14636.205847500003</v>
      </c>
      <c r="G40" s="82">
        <f t="shared" si="20"/>
        <v>88463.857238333338</v>
      </c>
      <c r="H40" s="21">
        <f t="shared" si="16"/>
        <v>19462.049999999999</v>
      </c>
      <c r="I40" s="21">
        <f t="shared" si="17"/>
        <v>107925.90723833334</v>
      </c>
      <c r="K40" s="19"/>
      <c r="L40" s="23"/>
      <c r="M40" s="19"/>
      <c r="N40" s="19"/>
      <c r="O40" s="75"/>
      <c r="P40" s="75"/>
      <c r="Q40" s="75"/>
      <c r="R40" s="16"/>
      <c r="S40" s="16"/>
    </row>
    <row r="41" ht="93.75" customHeight="1">
      <c r="A41" s="77" t="s">
        <v>908</v>
      </c>
      <c r="B41" s="83" t="s">
        <v>909</v>
      </c>
      <c r="C41" s="83"/>
      <c r="D41" s="83"/>
      <c r="E41" s="84"/>
      <c r="F41" s="84"/>
      <c r="G41" s="83"/>
      <c r="H41" s="83"/>
      <c r="I41" s="83"/>
      <c r="L41" s="85"/>
    </row>
    <row r="42" ht="15">
      <c r="A42" s="72" t="s">
        <v>910</v>
      </c>
    </row>
    <row r="43" s="28" customFormat="1" ht="15">
      <c r="A43" s="86" t="s">
        <v>911</v>
      </c>
      <c r="B43" s="1"/>
      <c r="C43" s="1"/>
      <c r="D43" s="1"/>
      <c r="E43" s="1"/>
      <c r="F43" s="1"/>
      <c r="G43" s="1"/>
      <c r="H43" s="1"/>
      <c r="I43" s="1"/>
    </row>
    <row r="44" ht="107.25" customHeight="1">
      <c r="A44" s="86"/>
    </row>
  </sheetData>
  <mergeCells count="18">
    <mergeCell ref="C9:I9"/>
    <mergeCell ref="C10:I10"/>
    <mergeCell ref="B14:B17"/>
    <mergeCell ref="C14:C17"/>
    <mergeCell ref="D14:D17"/>
    <mergeCell ref="E14:I14"/>
    <mergeCell ref="E15:G15"/>
    <mergeCell ref="H15:H17"/>
    <mergeCell ref="I15:I17"/>
    <mergeCell ref="E16:E17"/>
    <mergeCell ref="F16:F17"/>
    <mergeCell ref="G16:G17"/>
    <mergeCell ref="C18:I18"/>
    <mergeCell ref="C19:I19"/>
    <mergeCell ref="C23:I23"/>
    <mergeCell ref="C27:I27"/>
    <mergeCell ref="C33:I33"/>
    <mergeCell ref="B41:I41"/>
  </mergeCells>
  <printOptions headings="0" gridLines="0"/>
  <pageMargins left="0.69999999999999996" right="0.69999999999999996" top="0.75" bottom="0.75" header="0.29999999999999999" footer="0.29999999999999999"/>
  <pageSetup paperSize="9" scale="72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Company>Acer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revision>8</cp:revision>
  <dcterms:created xsi:type="dcterms:W3CDTF">2012-07-03T04:02:51Z</dcterms:created>
  <dcterms:modified xsi:type="dcterms:W3CDTF">2026-06-26T05:02:57Z</dcterms:modified>
</cp:coreProperties>
</file>